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e\SOUPIS PRACÍ - SPŠ Třebíč - víceúčelové hřiště a sportoviště\"/>
    </mc:Choice>
  </mc:AlternateContent>
  <xr:revisionPtr revIDLastSave="0" documentId="13_ncr:1_{5AEECAA2-9A31-461D-80CC-8838ADDFF914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Pol'!$A$1:$U$255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5" i="12" l="1"/>
  <c r="G17" i="12"/>
  <c r="AC245" i="12" l="1"/>
  <c r="F39" i="1" s="1"/>
  <c r="BA241" i="12"/>
  <c r="BA231" i="12"/>
  <c r="BA220" i="12"/>
  <c r="BA196" i="12"/>
  <c r="BA192" i="12"/>
  <c r="BA177" i="12"/>
  <c r="BA172" i="12"/>
  <c r="BA169" i="12"/>
  <c r="BA163" i="12"/>
  <c r="BA160" i="12"/>
  <c r="BA152" i="12"/>
  <c r="BA47" i="12"/>
  <c r="BA46" i="12"/>
  <c r="F9" i="12"/>
  <c r="G9" i="12"/>
  <c r="M9" i="12" s="1"/>
  <c r="I9" i="12"/>
  <c r="K9" i="12"/>
  <c r="O9" i="12"/>
  <c r="Q9" i="12"/>
  <c r="U9" i="12"/>
  <c r="F12" i="12"/>
  <c r="G12" i="12"/>
  <c r="M12" i="12" s="1"/>
  <c r="I12" i="12"/>
  <c r="K12" i="12"/>
  <c r="O12" i="12"/>
  <c r="Q12" i="12"/>
  <c r="U12" i="12"/>
  <c r="F15" i="12"/>
  <c r="G15" i="12" s="1"/>
  <c r="M15" i="12" s="1"/>
  <c r="I15" i="12"/>
  <c r="K15" i="12"/>
  <c r="O15" i="12"/>
  <c r="Q15" i="12"/>
  <c r="U15" i="12"/>
  <c r="F17" i="12"/>
  <c r="M17" i="12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3" i="12"/>
  <c r="G23" i="12" s="1"/>
  <c r="M23" i="12" s="1"/>
  <c r="I23" i="12"/>
  <c r="K23" i="12"/>
  <c r="O23" i="12"/>
  <c r="Q23" i="12"/>
  <c r="U23" i="12"/>
  <c r="F27" i="12"/>
  <c r="G27" i="12" s="1"/>
  <c r="M27" i="12" s="1"/>
  <c r="I27" i="12"/>
  <c r="K27" i="12"/>
  <c r="O27" i="12"/>
  <c r="Q27" i="12"/>
  <c r="U27" i="12"/>
  <c r="F32" i="12"/>
  <c r="G32" i="12"/>
  <c r="M32" i="12" s="1"/>
  <c r="I32" i="12"/>
  <c r="K32" i="12"/>
  <c r="O32" i="12"/>
  <c r="Q32" i="12"/>
  <c r="U32" i="12"/>
  <c r="F34" i="12"/>
  <c r="G34" i="12"/>
  <c r="M34" i="12" s="1"/>
  <c r="I34" i="12"/>
  <c r="K34" i="12"/>
  <c r="O34" i="12"/>
  <c r="Q34" i="12"/>
  <c r="U34" i="12"/>
  <c r="F36" i="12"/>
  <c r="G36" i="12" s="1"/>
  <c r="M36" i="12" s="1"/>
  <c r="I36" i="12"/>
  <c r="K36" i="12"/>
  <c r="O36" i="12"/>
  <c r="Q36" i="12"/>
  <c r="U36" i="12"/>
  <c r="F38" i="12"/>
  <c r="G38" i="12"/>
  <c r="M38" i="12" s="1"/>
  <c r="I38" i="12"/>
  <c r="K38" i="12"/>
  <c r="O38" i="12"/>
  <c r="Q38" i="12"/>
  <c r="U38" i="12"/>
  <c r="F40" i="12"/>
  <c r="G40" i="12" s="1"/>
  <c r="M40" i="12" s="1"/>
  <c r="I40" i="12"/>
  <c r="K40" i="12"/>
  <c r="O40" i="12"/>
  <c r="Q40" i="12"/>
  <c r="U40" i="12"/>
  <c r="F42" i="12"/>
  <c r="G42" i="12"/>
  <c r="M42" i="12" s="1"/>
  <c r="I42" i="12"/>
  <c r="K42" i="12"/>
  <c r="O42" i="12"/>
  <c r="Q42" i="12"/>
  <c r="U42" i="12"/>
  <c r="G45" i="12"/>
  <c r="I45" i="12"/>
  <c r="K45" i="12"/>
  <c r="O45" i="12"/>
  <c r="Q45" i="12"/>
  <c r="U45" i="12"/>
  <c r="F49" i="12"/>
  <c r="G49" i="12" s="1"/>
  <c r="M49" i="12" s="1"/>
  <c r="I49" i="12"/>
  <c r="K49" i="12"/>
  <c r="O49" i="12"/>
  <c r="Q49" i="12"/>
  <c r="U49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58" i="12"/>
  <c r="G58" i="12" s="1"/>
  <c r="M58" i="12" s="1"/>
  <c r="I58" i="12"/>
  <c r="K58" i="12"/>
  <c r="O58" i="12"/>
  <c r="Q58" i="12"/>
  <c r="U58" i="12"/>
  <c r="F60" i="12"/>
  <c r="G60" i="12" s="1"/>
  <c r="M60" i="12" s="1"/>
  <c r="I60" i="12"/>
  <c r="K60" i="12"/>
  <c r="O60" i="12"/>
  <c r="Q60" i="12"/>
  <c r="U60" i="12"/>
  <c r="F62" i="12"/>
  <c r="G62" i="12" s="1"/>
  <c r="M62" i="12" s="1"/>
  <c r="I62" i="12"/>
  <c r="K62" i="12"/>
  <c r="O62" i="12"/>
  <c r="Q62" i="12"/>
  <c r="U62" i="12"/>
  <c r="F64" i="12"/>
  <c r="G64" i="12" s="1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69" i="12"/>
  <c r="G69" i="12"/>
  <c r="M69" i="12" s="1"/>
  <c r="I69" i="12"/>
  <c r="K69" i="12"/>
  <c r="O69" i="12"/>
  <c r="Q69" i="12"/>
  <c r="U69" i="12"/>
  <c r="F71" i="12"/>
  <c r="G71" i="12" s="1"/>
  <c r="I71" i="12"/>
  <c r="K71" i="12"/>
  <c r="O71" i="12"/>
  <c r="Q71" i="12"/>
  <c r="U71" i="12"/>
  <c r="F73" i="12"/>
  <c r="G73" i="12"/>
  <c r="M73" i="12" s="1"/>
  <c r="I73" i="12"/>
  <c r="K73" i="12"/>
  <c r="O73" i="12"/>
  <c r="Q73" i="12"/>
  <c r="U73" i="12"/>
  <c r="F75" i="12"/>
  <c r="G75" i="12" s="1"/>
  <c r="M75" i="12" s="1"/>
  <c r="I75" i="12"/>
  <c r="K75" i="12"/>
  <c r="O75" i="12"/>
  <c r="Q75" i="12"/>
  <c r="U75" i="12"/>
  <c r="F77" i="12"/>
  <c r="G77" i="12"/>
  <c r="M77" i="12" s="1"/>
  <c r="I77" i="12"/>
  <c r="K77" i="12"/>
  <c r="O77" i="12"/>
  <c r="Q77" i="12"/>
  <c r="U77" i="12"/>
  <c r="F79" i="12"/>
  <c r="G79" i="12" s="1"/>
  <c r="M79" i="12" s="1"/>
  <c r="I79" i="12"/>
  <c r="K79" i="12"/>
  <c r="O79" i="12"/>
  <c r="Q79" i="12"/>
  <c r="U79" i="12"/>
  <c r="F81" i="12"/>
  <c r="G81" i="12" s="1"/>
  <c r="M81" i="12" s="1"/>
  <c r="I81" i="12"/>
  <c r="K81" i="12"/>
  <c r="O81" i="12"/>
  <c r="Q81" i="12"/>
  <c r="U81" i="12"/>
  <c r="F83" i="12"/>
  <c r="G83" i="12"/>
  <c r="M83" i="12" s="1"/>
  <c r="I83" i="12"/>
  <c r="K83" i="12"/>
  <c r="O83" i="12"/>
  <c r="Q83" i="12"/>
  <c r="U83" i="12"/>
  <c r="F85" i="12"/>
  <c r="G85" i="12" s="1"/>
  <c r="M85" i="12" s="1"/>
  <c r="I85" i="12"/>
  <c r="K85" i="12"/>
  <c r="O85" i="12"/>
  <c r="Q85" i="12"/>
  <c r="U85" i="12"/>
  <c r="F87" i="12"/>
  <c r="G87" i="12" s="1"/>
  <c r="M87" i="12" s="1"/>
  <c r="I87" i="12"/>
  <c r="K87" i="12"/>
  <c r="O87" i="12"/>
  <c r="Q87" i="12"/>
  <c r="U87" i="12"/>
  <c r="F89" i="12"/>
  <c r="G89" i="12"/>
  <c r="M89" i="12" s="1"/>
  <c r="I89" i="12"/>
  <c r="K89" i="12"/>
  <c r="O89" i="12"/>
  <c r="Q89" i="12"/>
  <c r="U89" i="12"/>
  <c r="F92" i="12"/>
  <c r="G92" i="12"/>
  <c r="M92" i="12" s="1"/>
  <c r="I92" i="12"/>
  <c r="K92" i="12"/>
  <c r="O92" i="12"/>
  <c r="Q92" i="12"/>
  <c r="U92" i="12"/>
  <c r="F97" i="12"/>
  <c r="G97" i="12" s="1"/>
  <c r="M97" i="12" s="1"/>
  <c r="I97" i="12"/>
  <c r="K97" i="12"/>
  <c r="O97" i="12"/>
  <c r="Q97" i="12"/>
  <c r="U97" i="12"/>
  <c r="F102" i="12"/>
  <c r="G102" i="12"/>
  <c r="M102" i="12" s="1"/>
  <c r="I102" i="12"/>
  <c r="K102" i="12"/>
  <c r="O102" i="12"/>
  <c r="Q102" i="12"/>
  <c r="U102" i="12"/>
  <c r="F105" i="12"/>
  <c r="G105" i="12" s="1"/>
  <c r="M105" i="12" s="1"/>
  <c r="I105" i="12"/>
  <c r="K105" i="12"/>
  <c r="O105" i="12"/>
  <c r="Q105" i="12"/>
  <c r="U105" i="12"/>
  <c r="F108" i="12"/>
  <c r="G108" i="12" s="1"/>
  <c r="M108" i="12" s="1"/>
  <c r="I108" i="12"/>
  <c r="K108" i="12"/>
  <c r="O108" i="12"/>
  <c r="Q108" i="12"/>
  <c r="U108" i="12"/>
  <c r="F110" i="12"/>
  <c r="G110" i="12"/>
  <c r="M110" i="12" s="1"/>
  <c r="I110" i="12"/>
  <c r="K110" i="12"/>
  <c r="O110" i="12"/>
  <c r="Q110" i="12"/>
  <c r="U110" i="12"/>
  <c r="F112" i="12"/>
  <c r="G112" i="12" s="1"/>
  <c r="M112" i="12" s="1"/>
  <c r="I112" i="12"/>
  <c r="K112" i="12"/>
  <c r="O112" i="12"/>
  <c r="Q112" i="12"/>
  <c r="U112" i="12"/>
  <c r="F114" i="12"/>
  <c r="G114" i="12" s="1"/>
  <c r="M114" i="12" s="1"/>
  <c r="I114" i="12"/>
  <c r="K114" i="12"/>
  <c r="O114" i="12"/>
  <c r="Q114" i="12"/>
  <c r="U114" i="12"/>
  <c r="F116" i="12"/>
  <c r="G116" i="12"/>
  <c r="M116" i="12" s="1"/>
  <c r="I116" i="12"/>
  <c r="K116" i="12"/>
  <c r="O116" i="12"/>
  <c r="Q116" i="12"/>
  <c r="U116" i="12"/>
  <c r="F119" i="12"/>
  <c r="G119" i="12" s="1"/>
  <c r="I119" i="12"/>
  <c r="K119" i="12"/>
  <c r="K118" i="12" s="1"/>
  <c r="O119" i="12"/>
  <c r="Q119" i="12"/>
  <c r="U119" i="12"/>
  <c r="U118" i="12" s="1"/>
  <c r="F121" i="12"/>
  <c r="G121" i="12"/>
  <c r="M121" i="12" s="1"/>
  <c r="I121" i="12"/>
  <c r="K121" i="12"/>
  <c r="O121" i="12"/>
  <c r="Q121" i="12"/>
  <c r="U121" i="12"/>
  <c r="F124" i="12"/>
  <c r="G124" i="12" s="1"/>
  <c r="I124" i="12"/>
  <c r="K124" i="12"/>
  <c r="O124" i="12"/>
  <c r="Q124" i="12"/>
  <c r="U124" i="12"/>
  <c r="F126" i="12"/>
  <c r="G126" i="12" s="1"/>
  <c r="M126" i="12" s="1"/>
  <c r="I126" i="12"/>
  <c r="K126" i="12"/>
  <c r="O126" i="12"/>
  <c r="Q126" i="12"/>
  <c r="U126" i="12"/>
  <c r="F128" i="12"/>
  <c r="G128" i="12" s="1"/>
  <c r="M128" i="12" s="1"/>
  <c r="I128" i="12"/>
  <c r="K128" i="12"/>
  <c r="O128" i="12"/>
  <c r="Q128" i="12"/>
  <c r="U128" i="12"/>
  <c r="F130" i="12"/>
  <c r="G130" i="12" s="1"/>
  <c r="M130" i="12" s="1"/>
  <c r="I130" i="12"/>
  <c r="K130" i="12"/>
  <c r="O130" i="12"/>
  <c r="Q130" i="12"/>
  <c r="U130" i="12"/>
  <c r="F132" i="12"/>
  <c r="G132" i="12" s="1"/>
  <c r="M132" i="12" s="1"/>
  <c r="I132" i="12"/>
  <c r="K132" i="12"/>
  <c r="O132" i="12"/>
  <c r="Q132" i="12"/>
  <c r="U132" i="12"/>
  <c r="F134" i="12"/>
  <c r="G134" i="12" s="1"/>
  <c r="M134" i="12" s="1"/>
  <c r="I134" i="12"/>
  <c r="K134" i="12"/>
  <c r="O134" i="12"/>
  <c r="Q134" i="12"/>
  <c r="U134" i="12"/>
  <c r="F136" i="12"/>
  <c r="G136" i="12" s="1"/>
  <c r="M136" i="12" s="1"/>
  <c r="I136" i="12"/>
  <c r="K136" i="12"/>
  <c r="O136" i="12"/>
  <c r="Q136" i="12"/>
  <c r="U136" i="12"/>
  <c r="F138" i="12"/>
  <c r="G138" i="12" s="1"/>
  <c r="M138" i="12" s="1"/>
  <c r="I138" i="12"/>
  <c r="K138" i="12"/>
  <c r="O138" i="12"/>
  <c r="Q138" i="12"/>
  <c r="U138" i="12"/>
  <c r="F140" i="12"/>
  <c r="G140" i="12" s="1"/>
  <c r="M140" i="12" s="1"/>
  <c r="I140" i="12"/>
  <c r="K140" i="12"/>
  <c r="O140" i="12"/>
  <c r="Q140" i="12"/>
  <c r="U140" i="12"/>
  <c r="F142" i="12"/>
  <c r="G142" i="12" s="1"/>
  <c r="M142" i="12" s="1"/>
  <c r="I142" i="12"/>
  <c r="K142" i="12"/>
  <c r="O142" i="12"/>
  <c r="Q142" i="12"/>
  <c r="U142" i="12"/>
  <c r="F144" i="12"/>
  <c r="G144" i="12" s="1"/>
  <c r="M144" i="12" s="1"/>
  <c r="I144" i="12"/>
  <c r="K144" i="12"/>
  <c r="O144" i="12"/>
  <c r="Q144" i="12"/>
  <c r="U144" i="12"/>
  <c r="F146" i="12"/>
  <c r="G146" i="12" s="1"/>
  <c r="M146" i="12" s="1"/>
  <c r="I146" i="12"/>
  <c r="K146" i="12"/>
  <c r="O146" i="12"/>
  <c r="Q146" i="12"/>
  <c r="U146" i="12"/>
  <c r="F149" i="12"/>
  <c r="G149" i="12" s="1"/>
  <c r="I149" i="12"/>
  <c r="K149" i="12"/>
  <c r="K148" i="12" s="1"/>
  <c r="O149" i="12"/>
  <c r="Q149" i="12"/>
  <c r="U149" i="12"/>
  <c r="U148" i="12" s="1"/>
  <c r="F151" i="12"/>
  <c r="G151" i="12" s="1"/>
  <c r="M151" i="12" s="1"/>
  <c r="I151" i="12"/>
  <c r="K151" i="12"/>
  <c r="O151" i="12"/>
  <c r="Q151" i="12"/>
  <c r="U151" i="12"/>
  <c r="F154" i="12"/>
  <c r="G154" i="12" s="1"/>
  <c r="M154" i="12" s="1"/>
  <c r="I154" i="12"/>
  <c r="K154" i="12"/>
  <c r="O154" i="12"/>
  <c r="Q154" i="12"/>
  <c r="U154" i="12"/>
  <c r="F156" i="12"/>
  <c r="G156" i="12" s="1"/>
  <c r="M156" i="12" s="1"/>
  <c r="I156" i="12"/>
  <c r="K156" i="12"/>
  <c r="O156" i="12"/>
  <c r="Q156" i="12"/>
  <c r="U156" i="12"/>
  <c r="F159" i="12"/>
  <c r="G159" i="12"/>
  <c r="M159" i="12" s="1"/>
  <c r="I159" i="12"/>
  <c r="K159" i="12"/>
  <c r="O159" i="12"/>
  <c r="Q159" i="12"/>
  <c r="U159" i="12"/>
  <c r="F162" i="12"/>
  <c r="G162" i="12"/>
  <c r="M162" i="12" s="1"/>
  <c r="I162" i="12"/>
  <c r="K162" i="12"/>
  <c r="O162" i="12"/>
  <c r="Q162" i="12"/>
  <c r="U162" i="12"/>
  <c r="F165" i="12"/>
  <c r="G165" i="12"/>
  <c r="M165" i="12" s="1"/>
  <c r="I165" i="12"/>
  <c r="K165" i="12"/>
  <c r="O165" i="12"/>
  <c r="Q165" i="12"/>
  <c r="U165" i="12"/>
  <c r="F168" i="12"/>
  <c r="G168" i="12" s="1"/>
  <c r="I168" i="12"/>
  <c r="K168" i="12"/>
  <c r="O168" i="12"/>
  <c r="Q168" i="12"/>
  <c r="U168" i="12"/>
  <c r="F171" i="12"/>
  <c r="G171" i="12" s="1"/>
  <c r="M171" i="12" s="1"/>
  <c r="I171" i="12"/>
  <c r="K171" i="12"/>
  <c r="O171" i="12"/>
  <c r="Q171" i="12"/>
  <c r="U171" i="12"/>
  <c r="F174" i="12"/>
  <c r="G174" i="12" s="1"/>
  <c r="M174" i="12" s="1"/>
  <c r="I174" i="12"/>
  <c r="K174" i="12"/>
  <c r="O174" i="12"/>
  <c r="Q174" i="12"/>
  <c r="U174" i="12"/>
  <c r="F176" i="12"/>
  <c r="G176" i="12" s="1"/>
  <c r="M176" i="12" s="1"/>
  <c r="I176" i="12"/>
  <c r="K176" i="12"/>
  <c r="O176" i="12"/>
  <c r="Q176" i="12"/>
  <c r="U176" i="12"/>
  <c r="F179" i="12"/>
  <c r="G179" i="12" s="1"/>
  <c r="M179" i="12" s="1"/>
  <c r="I179" i="12"/>
  <c r="K179" i="12"/>
  <c r="O179" i="12"/>
  <c r="Q179" i="12"/>
  <c r="U179" i="12"/>
  <c r="F181" i="12"/>
  <c r="G181" i="12" s="1"/>
  <c r="M181" i="12" s="1"/>
  <c r="I181" i="12"/>
  <c r="K181" i="12"/>
  <c r="O181" i="12"/>
  <c r="Q181" i="12"/>
  <c r="U181" i="12"/>
  <c r="F184" i="12"/>
  <c r="G184" i="12" s="1"/>
  <c r="I184" i="12"/>
  <c r="K184" i="12"/>
  <c r="O184" i="12"/>
  <c r="Q184" i="12"/>
  <c r="U184" i="12"/>
  <c r="F187" i="12"/>
  <c r="G187" i="12" s="1"/>
  <c r="M187" i="12" s="1"/>
  <c r="I187" i="12"/>
  <c r="K187" i="12"/>
  <c r="O187" i="12"/>
  <c r="Q187" i="12"/>
  <c r="U187" i="12"/>
  <c r="F189" i="12"/>
  <c r="G189" i="12" s="1"/>
  <c r="M189" i="12" s="1"/>
  <c r="I189" i="12"/>
  <c r="K189" i="12"/>
  <c r="O189" i="12"/>
  <c r="Q189" i="12"/>
  <c r="U189" i="12"/>
  <c r="F191" i="12"/>
  <c r="G191" i="12" s="1"/>
  <c r="M191" i="12" s="1"/>
  <c r="I191" i="12"/>
  <c r="K191" i="12"/>
  <c r="O191" i="12"/>
  <c r="Q191" i="12"/>
  <c r="U191" i="12"/>
  <c r="F195" i="12"/>
  <c r="G195" i="12" s="1"/>
  <c r="M195" i="12" s="1"/>
  <c r="I195" i="12"/>
  <c r="K195" i="12"/>
  <c r="O195" i="12"/>
  <c r="Q195" i="12"/>
  <c r="U195" i="12"/>
  <c r="F199" i="12"/>
  <c r="G199" i="12" s="1"/>
  <c r="M199" i="12" s="1"/>
  <c r="I199" i="12"/>
  <c r="K199" i="12"/>
  <c r="O199" i="12"/>
  <c r="Q199" i="12"/>
  <c r="U199" i="12"/>
  <c r="F202" i="12"/>
  <c r="G202" i="12" s="1"/>
  <c r="M202" i="12" s="1"/>
  <c r="I202" i="12"/>
  <c r="K202" i="12"/>
  <c r="O202" i="12"/>
  <c r="Q202" i="12"/>
  <c r="U202" i="12"/>
  <c r="F205" i="12"/>
  <c r="G205" i="12" s="1"/>
  <c r="M205" i="12" s="1"/>
  <c r="I205" i="12"/>
  <c r="K205" i="12"/>
  <c r="O205" i="12"/>
  <c r="Q205" i="12"/>
  <c r="U205" i="12"/>
  <c r="F207" i="12"/>
  <c r="G207" i="12" s="1"/>
  <c r="M207" i="12" s="1"/>
  <c r="I207" i="12"/>
  <c r="K207" i="12"/>
  <c r="O207" i="12"/>
  <c r="Q207" i="12"/>
  <c r="U207" i="12"/>
  <c r="F209" i="12"/>
  <c r="G209" i="12" s="1"/>
  <c r="M209" i="12" s="1"/>
  <c r="I209" i="12"/>
  <c r="K209" i="12"/>
  <c r="O209" i="12"/>
  <c r="Q209" i="12"/>
  <c r="U209" i="12"/>
  <c r="F212" i="12"/>
  <c r="G212" i="12"/>
  <c r="M212" i="12" s="1"/>
  <c r="M211" i="12" s="1"/>
  <c r="I212" i="12"/>
  <c r="I211" i="12" s="1"/>
  <c r="K212" i="12"/>
  <c r="K211" i="12" s="1"/>
  <c r="O212" i="12"/>
  <c r="O211" i="12" s="1"/>
  <c r="Q212" i="12"/>
  <c r="Q211" i="12" s="1"/>
  <c r="U212" i="12"/>
  <c r="U211" i="12" s="1"/>
  <c r="F215" i="12"/>
  <c r="G215" i="12"/>
  <c r="M215" i="12" s="1"/>
  <c r="I215" i="12"/>
  <c r="K215" i="12"/>
  <c r="K214" i="12" s="1"/>
  <c r="O215" i="12"/>
  <c r="Q215" i="12"/>
  <c r="U215" i="12"/>
  <c r="F217" i="12"/>
  <c r="G217" i="12" s="1"/>
  <c r="M217" i="12" s="1"/>
  <c r="I217" i="12"/>
  <c r="K217" i="12"/>
  <c r="O217" i="12"/>
  <c r="Q217" i="12"/>
  <c r="U217" i="12"/>
  <c r="F219" i="12"/>
  <c r="G219" i="12" s="1"/>
  <c r="M219" i="12" s="1"/>
  <c r="I219" i="12"/>
  <c r="K219" i="12"/>
  <c r="O219" i="12"/>
  <c r="Q219" i="12"/>
  <c r="U219" i="12"/>
  <c r="F222" i="12"/>
  <c r="G222" i="12"/>
  <c r="M222" i="12" s="1"/>
  <c r="I222" i="12"/>
  <c r="K222" i="12"/>
  <c r="O222" i="12"/>
  <c r="Q222" i="12"/>
  <c r="U222" i="12"/>
  <c r="F224" i="12"/>
  <c r="G224" i="12"/>
  <c r="M224" i="12" s="1"/>
  <c r="I224" i="12"/>
  <c r="K224" i="12"/>
  <c r="O224" i="12"/>
  <c r="Q224" i="12"/>
  <c r="U224" i="12"/>
  <c r="F226" i="12"/>
  <c r="G226" i="12" s="1"/>
  <c r="M226" i="12" s="1"/>
  <c r="I226" i="12"/>
  <c r="K226" i="12"/>
  <c r="O226" i="12"/>
  <c r="Q226" i="12"/>
  <c r="U226" i="12"/>
  <c r="F228" i="12"/>
  <c r="G228" i="12"/>
  <c r="M228" i="12" s="1"/>
  <c r="I228" i="12"/>
  <c r="K228" i="12"/>
  <c r="O228" i="12"/>
  <c r="Q228" i="12"/>
  <c r="U228" i="12"/>
  <c r="F230" i="12"/>
  <c r="G230" i="12" s="1"/>
  <c r="M230" i="12" s="1"/>
  <c r="I230" i="12"/>
  <c r="K230" i="12"/>
  <c r="O230" i="12"/>
  <c r="Q230" i="12"/>
  <c r="U230" i="12"/>
  <c r="F234" i="12"/>
  <c r="G234" i="12" s="1"/>
  <c r="I234" i="12"/>
  <c r="I233" i="12" s="1"/>
  <c r="K234" i="12"/>
  <c r="K233" i="12" s="1"/>
  <c r="O234" i="12"/>
  <c r="O233" i="12" s="1"/>
  <c r="Q234" i="12"/>
  <c r="Q233" i="12" s="1"/>
  <c r="U234" i="12"/>
  <c r="U233" i="12" s="1"/>
  <c r="F236" i="12"/>
  <c r="G236" i="12"/>
  <c r="G235" i="12" s="1"/>
  <c r="I60" i="1" s="1"/>
  <c r="I236" i="12"/>
  <c r="K236" i="12"/>
  <c r="K235" i="12" s="1"/>
  <c r="O236" i="12"/>
  <c r="Q236" i="12"/>
  <c r="Q235" i="12" s="1"/>
  <c r="U236" i="12"/>
  <c r="F238" i="12"/>
  <c r="G238" i="12"/>
  <c r="M238" i="12" s="1"/>
  <c r="I238" i="12"/>
  <c r="K238" i="12"/>
  <c r="O238" i="12"/>
  <c r="Q238" i="12"/>
  <c r="U238" i="12"/>
  <c r="F240" i="12"/>
  <c r="G240" i="12" s="1"/>
  <c r="I240" i="12"/>
  <c r="K240" i="12"/>
  <c r="K239" i="12" s="1"/>
  <c r="O240" i="12"/>
  <c r="Q240" i="12"/>
  <c r="U240" i="12"/>
  <c r="U239" i="12" s="1"/>
  <c r="F243" i="12"/>
  <c r="G243" i="12" s="1"/>
  <c r="M243" i="12" s="1"/>
  <c r="I243" i="12"/>
  <c r="K243" i="12"/>
  <c r="O243" i="12"/>
  <c r="Q243" i="12"/>
  <c r="U243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M119" i="12" l="1"/>
  <c r="M118" i="12" s="1"/>
  <c r="G118" i="12"/>
  <c r="I51" i="1" s="1"/>
  <c r="M158" i="12"/>
  <c r="M71" i="12"/>
  <c r="G68" i="12"/>
  <c r="I49" i="1" s="1"/>
  <c r="M234" i="12"/>
  <c r="M233" i="12" s="1"/>
  <c r="G233" i="12"/>
  <c r="I59" i="1" s="1"/>
  <c r="G123" i="12"/>
  <c r="I52" i="1" s="1"/>
  <c r="M124" i="12"/>
  <c r="M123" i="12" s="1"/>
  <c r="M168" i="12"/>
  <c r="M167" i="12" s="1"/>
  <c r="G167" i="12"/>
  <c r="I55" i="1" s="1"/>
  <c r="F40" i="1"/>
  <c r="G23" i="1" s="1"/>
  <c r="G24" i="1" s="1"/>
  <c r="U8" i="12"/>
  <c r="I239" i="12"/>
  <c r="I235" i="12"/>
  <c r="I214" i="12"/>
  <c r="U167" i="12"/>
  <c r="I148" i="12"/>
  <c r="U68" i="12"/>
  <c r="O44" i="12"/>
  <c r="Q8" i="12"/>
  <c r="Q167" i="12"/>
  <c r="U158" i="12"/>
  <c r="G158" i="12"/>
  <c r="I54" i="1" s="1"/>
  <c r="G91" i="12"/>
  <c r="I50" i="1" s="1"/>
  <c r="Q68" i="12"/>
  <c r="K44" i="12"/>
  <c r="O8" i="12"/>
  <c r="I123" i="12"/>
  <c r="Q44" i="12"/>
  <c r="U183" i="12"/>
  <c r="O167" i="12"/>
  <c r="Q158" i="12"/>
  <c r="U123" i="12"/>
  <c r="Q118" i="12"/>
  <c r="U91" i="12"/>
  <c r="O68" i="12"/>
  <c r="U44" i="12"/>
  <c r="I44" i="12"/>
  <c r="K8" i="12"/>
  <c r="U235" i="12"/>
  <c r="G214" i="12"/>
  <c r="I58" i="1" s="1"/>
  <c r="G211" i="12"/>
  <c r="I57" i="1" s="1"/>
  <c r="Q183" i="12"/>
  <c r="O158" i="12"/>
  <c r="Q123" i="12"/>
  <c r="O118" i="12"/>
  <c r="Q91" i="12"/>
  <c r="K68" i="12"/>
  <c r="I8" i="12"/>
  <c r="AD245" i="12"/>
  <c r="G39" i="1" s="1"/>
  <c r="G40" i="1" s="1"/>
  <c r="G25" i="1" s="1"/>
  <c r="G26" i="1" s="1"/>
  <c r="O123" i="12"/>
  <c r="O91" i="12"/>
  <c r="I68" i="12"/>
  <c r="Q239" i="12"/>
  <c r="O235" i="12"/>
  <c r="Q214" i="12"/>
  <c r="K183" i="12"/>
  <c r="I167" i="12"/>
  <c r="K158" i="12"/>
  <c r="Q148" i="12"/>
  <c r="I118" i="12"/>
  <c r="K91" i="12"/>
  <c r="U214" i="12"/>
  <c r="O183" i="12"/>
  <c r="K167" i="12"/>
  <c r="O239" i="12"/>
  <c r="M236" i="12"/>
  <c r="M235" i="12" s="1"/>
  <c r="O214" i="12"/>
  <c r="I183" i="12"/>
  <c r="I158" i="12"/>
  <c r="O148" i="12"/>
  <c r="K123" i="12"/>
  <c r="I91" i="12"/>
  <c r="M68" i="12"/>
  <c r="M184" i="12"/>
  <c r="M183" i="12" s="1"/>
  <c r="G183" i="12"/>
  <c r="I56" i="1" s="1"/>
  <c r="M91" i="12"/>
  <c r="G239" i="12"/>
  <c r="I61" i="1" s="1"/>
  <c r="I17" i="1" s="1"/>
  <c r="M240" i="12"/>
  <c r="M239" i="12" s="1"/>
  <c r="M214" i="12"/>
  <c r="G148" i="12"/>
  <c r="I53" i="1" s="1"/>
  <c r="M149" i="12"/>
  <c r="M148" i="12" s="1"/>
  <c r="M45" i="12"/>
  <c r="M44" i="12" s="1"/>
  <c r="G44" i="12"/>
  <c r="I48" i="1" s="1"/>
  <c r="M8" i="12"/>
  <c r="G8" i="12"/>
  <c r="G29" i="1" l="1"/>
  <c r="G28" i="1"/>
  <c r="H39" i="1"/>
  <c r="H40" i="1" s="1"/>
  <c r="G245" i="12"/>
  <c r="I47" i="1"/>
  <c r="I39" i="1" l="1"/>
  <c r="I40" i="1" s="1"/>
  <c r="J39" i="1" s="1"/>
  <c r="J40" i="1" s="1"/>
  <c r="I16" i="1"/>
  <c r="I21" i="1" s="1"/>
  <c r="I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<sst xmlns="http://schemas.openxmlformats.org/spreadsheetml/2006/main" count="854" uniqueCount="390">
  <si>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</si>
  <si>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</si>
  <si>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</si>
  <si>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</si>
  <si>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</si>
  <si>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</si>
  <si>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</si>
  <si>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</si>
  <si>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</si>
  <si>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</si>
  <si>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</si>
  <si>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</si>
  <si>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</si>
  <si>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</si>
  <si>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</si>
  <si>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</si>
  <si>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</si>
  <si>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</si>
  <si>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</si>
  <si>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</si>
  <si>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</si>
  <si>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</si>
  <si>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</si>
  <si>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</si>
  <si>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</si>
  <si>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</si>
  <si>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</si>
  <si>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</si>
  <si>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</si>
  <si>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</si>
  <si>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</si>
  <si>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</si>
  <si>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</si>
  <si>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</si>
  <si>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</si>
  <si>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</si>
  <si>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</si>
  <si>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</si>
  <si>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</si>
  <si>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</si>
  <si>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</si>
  <si>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</si>
  <si>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</si>
  <si>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SPŠ Třebíč - víceúčelové hřiště a sportoviště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</si>
  <si>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</si>
  <si>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</si>
  <si>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</si>
  <si>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</si>
  <si>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</si>
  <si>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</si>
  <si>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</si>
  <si>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</si>
  <si>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</si>
  <si>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</si>
  <si>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</si>
  <si>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</si>
  <si>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</si>
  <si>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3</t>
  </si>
  <si>
    <t>Svislé a kompletní konstrukce</t>
  </si>
  <si>
    <t>5</t>
  </si>
  <si>
    <t>Komunikace</t>
  </si>
  <si>
    <t>59</t>
  </si>
  <si>
    <t>Dlažby a předlažby komunikací</t>
  </si>
  <si>
    <t>59.1</t>
  </si>
  <si>
    <t>Sportovní povrchy</t>
  </si>
  <si>
    <t>59.2</t>
  </si>
  <si>
    <t>Sportovní vybavení</t>
  </si>
  <si>
    <t>88</t>
  </si>
  <si>
    <t>Potrubí z drenážek</t>
  </si>
  <si>
    <t>89</t>
  </si>
  <si>
    <t>Ostatní konstrukce na trub.ved</t>
  </si>
  <si>
    <t>91</t>
  </si>
  <si>
    <t>Doplňující práce na komunikaci</t>
  </si>
  <si>
    <t>99</t>
  </si>
  <si>
    <t>Staveništní přesun hmot</t>
  </si>
  <si>
    <t>711</t>
  </si>
  <si>
    <t>Izolace proti vodě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</si>
  <si>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</si>
  <si>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</si>
  <si>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</si>
  <si>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</si>
  <si>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</si>
  <si>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</si>
  <si>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</si>
  <si>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</si>
  <si>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</si>
  <si>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</si>
  <si>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</si>
  <si>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</si>
  <si>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</si>
  <si>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</si>
  <si>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</si>
  <si>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</si>
  <si>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</si>
  <si>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</si>
  <si>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</si>
  <si>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</si>
  <si>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</si>
  <si>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</si>
  <si>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</si>
  <si>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</si>
  <si>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</si>
  <si>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</si>
  <si>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</si>
  <si>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</si>
  <si>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</si>
  <si>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</si>
  <si>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</si>
  <si>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</si>
  <si>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</si>
  <si>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</si>
  <si>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</si>
  <si>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zemina s travním drnem:530*0,05</t>
  </si>
  <si>
    <t>VV</t>
  </si>
  <si>
    <t>zemina s travním drnem:410*0,05</t>
  </si>
  <si>
    <t>122201102R00</t>
  </si>
  <si>
    <t>Odkopávky nezapažené v hor. 3 do 1000 m3</t>
  </si>
  <si>
    <t>zemina kamení:530*0,1</t>
  </si>
  <si>
    <t>zemina kamení - dopl. odkop:530/2*0,4</t>
  </si>
  <si>
    <t>tvorba pláně:530/2*0,05</t>
  </si>
  <si>
    <t>162201102R00</t>
  </si>
  <si>
    <t>Vodorovné přemístění výkopku z hor.1-4 do 50 m</t>
  </si>
  <si>
    <t>171101101R00</t>
  </si>
  <si>
    <t>Uložení sypaniny do násypů zhutněných na 95% PS</t>
  </si>
  <si>
    <t>131201111R00</t>
  </si>
  <si>
    <t>Hloubení nezapaž. jam hor.3 do 100 m3, STROJNĚ</t>
  </si>
  <si>
    <t>šachta:2*2*2,2</t>
  </si>
  <si>
    <t>132201111R00</t>
  </si>
  <si>
    <t>Hloubení rýh š.do 60 cm v hor.3 do 100 m3, STROJNĚ</t>
  </si>
  <si>
    <t>sběrný drén:0,3*0,4*126</t>
  </si>
  <si>
    <t>svodný drén:0,4*0,6*8</t>
  </si>
  <si>
    <t>palisádová stěna:1,4*0,6*17</t>
  </si>
  <si>
    <t>133201101R00</t>
  </si>
  <si>
    <t>Hloubení šachet v hor.3 do 100 m3</t>
  </si>
  <si>
    <t>odrazové prkno:0,3*0,4*1,25</t>
  </si>
  <si>
    <t>přeběhový díl:0,3*0,4*1,25</t>
  </si>
  <si>
    <t>lavička:0,2*0,5*0,3*2*3</t>
  </si>
  <si>
    <t>odpadkový koš:0,45*0,45*0,4*1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</si>
  <si>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</si>
  <si>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</si>
  <si>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</si>
  <si>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</si>
  <si>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</si>
  <si>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174101101R00</t>
  </si>
  <si>
    <t>Zásyp jam, rýh, šachet se zhutněním</t>
  </si>
  <si>
    <t>šachta:(2*2*2,2-3,14*0,6*0,6*2,2)</t>
  </si>
  <si>
    <t>162701105R00</t>
  </si>
  <si>
    <t>Vodorovné přemístění výkopku z hor.1-4 do 10000 m</t>
  </si>
  <si>
    <t>47,00+159,00+8,80+31,32+0,56-6,31</t>
  </si>
  <si>
    <t>199000005R00</t>
  </si>
  <si>
    <t>Poplatek za skládku zeminy 1- 4, č. dle katal. odpadů 17 05 04</t>
  </si>
  <si>
    <t>t</t>
  </si>
  <si>
    <t>(47,00+159,00+8,80+31,32+0,56-6,31)*1,8</t>
  </si>
  <si>
    <t>181101102R00</t>
  </si>
  <si>
    <t>Úprava pláně v zářezech v hor. 1-4, se zhutněním</t>
  </si>
  <si>
    <t>630</t>
  </si>
  <si>
    <t>R0054</t>
  </si>
  <si>
    <t>Kácení a likvidace stromů vč. odkořenění, odvoz a uložení do 10-ti km, vč. poplatku</t>
  </si>
  <si>
    <t>kus</t>
  </si>
  <si>
    <t>POP</t>
  </si>
  <si>
    <t>Odfrézování pařezů, likvidace větví a listí drcením např.štěpkovačem s následným uložením pro sadové úpravy mimo stavbu pro potřeby investora – uložení není obsahem projektu, dřevěné kmeny nařezány v místě stavby a odvezeny pro další využití – další využití není podrobně specifikováno a není obsahem projektu – nebude uloženo na skládce.</t>
  </si>
  <si>
    <t>4</t>
  </si>
  <si>
    <t>R0060</t>
  </si>
  <si>
    <t>Demontáž stáv. polí oplocení areálu, po provedení stavby zpětné osazení</t>
  </si>
  <si>
    <t>568111111R00</t>
  </si>
  <si>
    <t>Zřízení vrstvy z geotextilie skl.do 1:5, š.do 3 m</t>
  </si>
  <si>
    <t>dočasná úprava oplocení:10+5</t>
  </si>
  <si>
    <t>69366197R</t>
  </si>
  <si>
    <t>Geotextilie netkaná 200 g/m2</t>
  </si>
  <si>
    <t>POL3_0</t>
  </si>
  <si>
    <t>dočasná úprava oplocení:(10+5)*1,15</t>
  </si>
  <si>
    <t>R0061</t>
  </si>
  <si>
    <t>Likvidace geotextilie, odvoz a uložení do 10-ti km, vč. poplatku</t>
  </si>
  <si>
    <t>564851111RT4</t>
  </si>
  <si>
    <t>Podklad ze štěrkodrti po zhutnění tloušťky 15 cm, štěrkodrť frakce 0-63 mm</t>
  </si>
  <si>
    <t>dočasná úprava oplocení:(10+5)*2</t>
  </si>
  <si>
    <t>113107515R00</t>
  </si>
  <si>
    <t>Odstranění podkladu pl. 50 m2,kam.drcené tl.15 cm</t>
  </si>
  <si>
    <t>979081111R00</t>
  </si>
  <si>
    <t>Odvoz suti a vybour. hmot na skládku do 1 km</t>
  </si>
  <si>
    <t>30*0,33</t>
  </si>
  <si>
    <t>979081121R00</t>
  </si>
  <si>
    <t>Příplatek k odvozu za každý další 1 km</t>
  </si>
  <si>
    <t>30*0,33*9</t>
  </si>
  <si>
    <t>979089001R00</t>
  </si>
  <si>
    <t>Poplatek za uložení odpadního štěrku a kameniva, skupina odpadu 010408</t>
  </si>
  <si>
    <t>184802211R00</t>
  </si>
  <si>
    <t>Chem. odplevelení před založ. postřikem, svah 1:2</t>
  </si>
  <si>
    <t>410</t>
  </si>
  <si>
    <t>25234009.AR</t>
  </si>
  <si>
    <t>Postřik herbicid totální, bal. 5 l</t>
  </si>
  <si>
    <t>l</t>
  </si>
  <si>
    <t>410*0,05</t>
  </si>
  <si>
    <t>R00100</t>
  </si>
  <si>
    <t>Nákup zeminy schopné zúrodnění</t>
  </si>
  <si>
    <t>410*0,1</t>
  </si>
  <si>
    <t>167101101R00</t>
  </si>
  <si>
    <t>Nakládání výkopku z hor. 1 ÷ 4 v množství do 100 m3</t>
  </si>
  <si>
    <t>162301101R00</t>
  </si>
  <si>
    <t>Vodorovné přemístění výkopku z hor.1-4 do 500 m</t>
  </si>
  <si>
    <t>181301101R00</t>
  </si>
  <si>
    <t>Rozprostření ornice, rovina, tl. do 10 cm do 500m2</t>
  </si>
  <si>
    <t>183403115R00</t>
  </si>
  <si>
    <t>Obdělání půdy kultivátorováním na svahu 1:2</t>
  </si>
  <si>
    <t>183403253R00</t>
  </si>
  <si>
    <t>Obdělání půdy hrabáním, na svahu 1:2</t>
  </si>
  <si>
    <t>183403261R00</t>
  </si>
  <si>
    <t>Obdělání půdy válením, na svahu 1:2</t>
  </si>
  <si>
    <t>180402112R00</t>
  </si>
  <si>
    <t>Založení trávníku parkového výsevem svah do 1:2</t>
  </si>
  <si>
    <t>00572420R</t>
  </si>
  <si>
    <t xml:space="preserve">Směs travní parková </t>
  </si>
  <si>
    <t>kg</t>
  </si>
  <si>
    <t>410*0,03</t>
  </si>
  <si>
    <t>271571111R00</t>
  </si>
  <si>
    <t>Polštář základu ze štěrkopísku tříděného</t>
  </si>
  <si>
    <t>odrazové prkno:0,3*1,25*0,1</t>
  </si>
  <si>
    <t>přeběhový díl:0,3*1,25*0,1</t>
  </si>
  <si>
    <t>lavička:0,2*0,5*0,1*2*9</t>
  </si>
  <si>
    <t>odpadkový koš:0,45*0,45*0,1*1</t>
  </si>
  <si>
    <t>275313611R00</t>
  </si>
  <si>
    <t>Beton základových patek prostý C 16/20</t>
  </si>
  <si>
    <t>odrazové prkno:0,3*0,3*1,25*1,1</t>
  </si>
  <si>
    <t>přeběhový díl:0,3*0,3*1,25*1,1</t>
  </si>
  <si>
    <t>lavička:0,2*0,5*0,2*2*3*1,1</t>
  </si>
  <si>
    <t>odpadkový koš:0,45*0,45*0,3*1*1,1</t>
  </si>
  <si>
    <t>275351215R00</t>
  </si>
  <si>
    <t>Bednění stěn základových patek - zřízení</t>
  </si>
  <si>
    <t>odrazové prkno:(0,3+1,25)*2*0,3</t>
  </si>
  <si>
    <t>přeběhový díl:(0,3+1,25)*2*0,3</t>
  </si>
  <si>
    <t>275351216R00</t>
  </si>
  <si>
    <t>Bednění stěn základových patek - odstranění</t>
  </si>
  <si>
    <t>273321311R00</t>
  </si>
  <si>
    <t>Železobeton základových desek C 16/20</t>
  </si>
  <si>
    <t>doskočiště:5*7*0,15</t>
  </si>
  <si>
    <t>273351215R00</t>
  </si>
  <si>
    <t>Bednění stěn základových desek - zřízení</t>
  </si>
  <si>
    <t>doskočiště:(5+7)*2*0,15</t>
  </si>
  <si>
    <t>273351216R00</t>
  </si>
  <si>
    <t>Bednění stěn základových desek - odstranění</t>
  </si>
  <si>
    <t>631361921RT4</t>
  </si>
  <si>
    <t>Výztuž mazanin svařovanou sítí, drát d 6,0 mm, oko 100 x 100 mm</t>
  </si>
  <si>
    <t>doskočiště:5*7*0,004*2</t>
  </si>
  <si>
    <t>274313611R00</t>
  </si>
  <si>
    <t>Beton základových pasů prostý C 16/20</t>
  </si>
  <si>
    <t>palisádová stěna:0,4*0,5*16*1,1</t>
  </si>
  <si>
    <t>338920022R00</t>
  </si>
  <si>
    <t>Osazení betonové palisády, š. do 20 cm, dl. 90 cm</t>
  </si>
  <si>
    <t>m</t>
  </si>
  <si>
    <t>95*0,2</t>
  </si>
  <si>
    <t>R592-28413</t>
  </si>
  <si>
    <t>Palisáda přírodní prům. 200 mm, v= 800 mm</t>
  </si>
  <si>
    <t>95</t>
  </si>
  <si>
    <t>R564 80-1111.4</t>
  </si>
  <si>
    <t xml:space="preserve">Podklad kameniva drceného po zhutnění tl. 1cm, frakce 0/4 mm, tř. A </t>
  </si>
  <si>
    <t>dráha:341</t>
  </si>
  <si>
    <t>R564 80-1111.3</t>
  </si>
  <si>
    <t xml:space="preserve">Podklad z kameniva drcen po zhutnění tloušťky 2 cm, frakce 4/8 mm, tř. A </t>
  </si>
  <si>
    <t>R564 80-1111.1</t>
  </si>
  <si>
    <t xml:space="preserve">Podklad z kameniva drcen po zhutnění tloušťky 3 cm, frakce 8/16 mm tř. A </t>
  </si>
  <si>
    <t>R564 81-1112.2</t>
  </si>
  <si>
    <t xml:space="preserve">Podklad z kameniva drcen po zhutnění tloušťky 6 cm, frakce 16/32 mm, tř. A </t>
  </si>
  <si>
    <t>564721112R00</t>
  </si>
  <si>
    <t>Podklad z kameniva drceného vel.32-63 mm,tl. 9 cm</t>
  </si>
  <si>
    <t>564821112RT4</t>
  </si>
  <si>
    <t>Podklad ze štěrkodrti po zhutnění tloušťky 9 cm, štěrkodrť frakce 0-63 mm</t>
  </si>
  <si>
    <t>69366057R</t>
  </si>
  <si>
    <t>Geotextilie netkaná, 400 g/m2</t>
  </si>
  <si>
    <t>dráha:341*1,15</t>
  </si>
  <si>
    <t>564861111R00</t>
  </si>
  <si>
    <t>Podklad ze štěrkodrti po zhutnění tloušťky 20 cm</t>
  </si>
  <si>
    <t>doskočiště:3*8</t>
  </si>
  <si>
    <t>69366049R</t>
  </si>
  <si>
    <t>Geotextilie netkaná, 200 g/m2</t>
  </si>
  <si>
    <t>doskočiště:3*8*1,15</t>
  </si>
  <si>
    <t>564211111R00</t>
  </si>
  <si>
    <t>Podklad ze štěrkopísku po zhutnění tloušťky 5 cm</t>
  </si>
  <si>
    <t>doskočiště:5*7</t>
  </si>
  <si>
    <t>596215020R00</t>
  </si>
  <si>
    <t>Kladení zámkové dlažby tl. 6 cm do drtě tl. 3 cm</t>
  </si>
  <si>
    <t>Chodník:103</t>
  </si>
  <si>
    <t>5924511900R</t>
  </si>
  <si>
    <t>Dlažba distanční 200 x 200 x 60 mm přírodní</t>
  </si>
  <si>
    <t>Betonová distanční dlažba 200 resp. 170/200 rsp. 170 mm, tl. 60 mm.</t>
  </si>
  <si>
    <t>103*1,05</t>
  </si>
  <si>
    <t>596291111R00</t>
  </si>
  <si>
    <t>Řezání zámkové dlažby tl. 60 mm</t>
  </si>
  <si>
    <t>R564 85-1111.1</t>
  </si>
  <si>
    <t>Podklad z kameniva drceného po zhutnění tl. 15 cm, frakce 8/16 mm, tř. A</t>
  </si>
  <si>
    <t>R0401</t>
  </si>
  <si>
    <t>Vodopropustný dvouvrstvý odpružený tartan, tl. 13 mm</t>
  </si>
  <si>
    <t>Směs z pryžového granulátu frakce 1-4 mm a PUR pojiva tl. 10 mm + vrchní nástřik z barevného PUR pojiva a jemného celobarevného pryžového granulátu frakce 0,5-1,5 mm, s filtračním průtokem min. 150 mm/h.</t>
  </si>
  <si>
    <t>R0409</t>
  </si>
  <si>
    <t>Pružná podkladní vrstva, tl. 30 mm</t>
  </si>
  <si>
    <t>Směs kameniva fr. 3-8 mm, SBR pryžového granulátu fr. 2-4 mm a PUR pojiva s příčnou pevností v tahu větší než 0,2 MPa a filtračním průtokem větším než 1 cm/s.</t>
  </si>
  <si>
    <t>R0410</t>
  </si>
  <si>
    <t>Lajnování na tartan - polyuretanová barva, lajny š. 50 mm</t>
  </si>
  <si>
    <t>dráha:32,5*2+1,5</t>
  </si>
  <si>
    <t>R0304</t>
  </si>
  <si>
    <t>Odrazové prkno skoku do dálky, dodávka a montáž</t>
  </si>
  <si>
    <t>Včetně rámečku</t>
  </si>
  <si>
    <t>R0304.1</t>
  </si>
  <si>
    <t>Přeběhový díl skoku do dálky, dodávka a montáž</t>
  </si>
  <si>
    <t>R0986</t>
  </si>
  <si>
    <t>Plachta na doskočiště cca 8,5x3,5 m s úchytkami, vodopropustná, doávka a montáž</t>
  </si>
  <si>
    <t>R0501</t>
  </si>
  <si>
    <t>Doskočiště skoku vysokého vč. krycí plachty, stojanů a laťky, dodávka a montáž</t>
  </si>
  <si>
    <t>Podrobnější popis viz. Obecná specifikace navržených výrobků.</t>
  </si>
  <si>
    <t>R0796</t>
  </si>
  <si>
    <t>Lavička bez opěradla, dodávka a montáž</t>
  </si>
  <si>
    <t>R0798</t>
  </si>
  <si>
    <t>Odpadkový koš, dodávka a montáž</t>
  </si>
  <si>
    <t>871318111R00</t>
  </si>
  <si>
    <t>Kladení drenážního potrubí z plastických hmot</t>
  </si>
  <si>
    <t>sběrný drén:126</t>
  </si>
  <si>
    <t>svodný drén:8</t>
  </si>
  <si>
    <t>28611223.AR</t>
  </si>
  <si>
    <t>Trubka PVC drenážní flexibilní d 100 mm</t>
  </si>
  <si>
    <t>sběrný drén:126*1,02</t>
  </si>
  <si>
    <t>28611225</t>
  </si>
  <si>
    <t>Trubka PVC drenážní flexibilní d 160 mm</t>
  </si>
  <si>
    <t>svodný drén:8*1,02</t>
  </si>
  <si>
    <t>212561111R00</t>
  </si>
  <si>
    <t>Výplň odvodňov. trativodů kam. hrubě drcen. 16 mm</t>
  </si>
  <si>
    <t>Změna frakce kameniva na 4-8 mm.</t>
  </si>
  <si>
    <t>sběrný drén:0,3*0,15*126</t>
  </si>
  <si>
    <t>svodný drén:0,4*0,3*8</t>
  </si>
  <si>
    <t>Frakce kameniva 8-16 mm.</t>
  </si>
  <si>
    <t>sběrný drén:0,3*0,25*126</t>
  </si>
  <si>
    <t>212971110R00</t>
  </si>
  <si>
    <t>Opláštění trativodů z geotext., do sklonu 1:2,5</t>
  </si>
  <si>
    <t>sběrný drén:(0,3*3+0,4*2)*126</t>
  </si>
  <si>
    <t>svodný drén:(0,4*3+0,6*2)*8</t>
  </si>
  <si>
    <t>sběrný drén:(0,3*3+0,4*2)*126*1,15</t>
  </si>
  <si>
    <t>svodný drén:(0,4*3+0,6*2)*8*1,15</t>
  </si>
  <si>
    <t>877353121RT5</t>
  </si>
  <si>
    <t>Montáž tvarovek odboč. plast. gum. kroužek DN 200, včetně dodávky odbočky PVC 160/110 mm</t>
  </si>
  <si>
    <t>877313123R00</t>
  </si>
  <si>
    <t>Montáž tvarovek jednoos. plast. gum.kroužek DN 150</t>
  </si>
  <si>
    <t>28651691.AR</t>
  </si>
  <si>
    <t>Redukce kanalizační 160/ 110 PVC</t>
  </si>
  <si>
    <t>894412211RAA</t>
  </si>
  <si>
    <t>Šachta, DN 1000, stěna 90 mm, dno přímé V max. 40, hloubka dna 2,00 m, poklop litina 12,5 t</t>
  </si>
  <si>
    <t>0,1*0,3*(192+22)</t>
  </si>
  <si>
    <t>916561111RT4</t>
  </si>
  <si>
    <t>Osazení záhon.obrubníků do lože z C 12/15 s opěrou, včetně obrubníku  50/5/25 cm</t>
  </si>
  <si>
    <t>192</t>
  </si>
  <si>
    <t>R0152</t>
  </si>
  <si>
    <t>Příplatek za vyšší třídu betonového lože obrubníku, C 16/20</t>
  </si>
  <si>
    <t>Rozdíl v ceně mezi betonovým ložem obrubníku tř. C 12/15 a C 16/20.</t>
  </si>
  <si>
    <t>192+22</t>
  </si>
  <si>
    <t>917862111R00</t>
  </si>
  <si>
    <t>Osazení stojatého obrubníku betonového, s boční opěrou, do lože z betonu C 12/15</t>
  </si>
  <si>
    <t>doskočiště:(8+3)*2</t>
  </si>
  <si>
    <t>R0991C</t>
  </si>
  <si>
    <t>Polymerbetonový obrubník a s gumovým krytem</t>
  </si>
  <si>
    <t>doskočiště:(8+3)*2*1,02</t>
  </si>
  <si>
    <t>R0107</t>
  </si>
  <si>
    <t>Lapač písku š=500 mm, dodávka a montáž</t>
  </si>
  <si>
    <t>8+8+4+2</t>
  </si>
  <si>
    <t>171201101R00</t>
  </si>
  <si>
    <t>Uložení sypaniny do násypů nezhutněných</t>
  </si>
  <si>
    <t>doskočiště:3*8*0,3</t>
  </si>
  <si>
    <t>R581-52180</t>
  </si>
  <si>
    <t>Písek vhodný pro doskočiště</t>
  </si>
  <si>
    <t>Písek čistý křemičitý (SiO2 min. 96%) kulatozrnný, bílý, bez organických komponentů, maximální frakce 2 mm z nichž max. 5% hmotnostních je nižší než 0,2 mm, splňující Vyhl. č. 238/2011 Sb.</t>
  </si>
  <si>
    <t>doskočiště:3*8*0,3*1,02</t>
  </si>
  <si>
    <t>998222012R00</t>
  </si>
  <si>
    <t>Přesun hmot, zpevněné plochy, kryt z kameniva</t>
  </si>
  <si>
    <t>711823121RT7</t>
  </si>
  <si>
    <t>Montáž nopové fólie svisle, včetně dodávky nopové fólie</t>
  </si>
  <si>
    <t>16</t>
  </si>
  <si>
    <t>998711101R00</t>
  </si>
  <si>
    <t>Přesun hmot pro izolace proti vodě, výšky do 6 m</t>
  </si>
  <si>
    <t>R76700020</t>
  </si>
  <si>
    <t>Výšková úprava a repase stáv., ocel. vstupní branky</t>
  </si>
  <si>
    <t>Repase vč. závěsů, kliky a zámku.</t>
  </si>
  <si>
    <t>998767201R00</t>
  </si>
  <si>
    <t>Přesun hmot pro zámečnické konstr., výšky do 6 m</t>
  </si>
  <si>
    <t>Obvody kmene 20, 30, 25, 35 cm.</t>
  </si>
  <si>
    <t/>
  </si>
  <si>
    <t>SUM</t>
  </si>
  <si>
    <t>Poznámky uchazeče k zadání</t>
  </si>
  <si>
    <t>POPUZIV</t>
  </si>
  <si>
    <t>END</t>
  </si>
  <si>
    <t>SO 05 Tréninkový sektor skoku do výšky a do dálky</t>
  </si>
  <si>
    <t>Střední průmyslová škola Třebíč</t>
  </si>
  <si>
    <t>66610702</t>
  </si>
  <si>
    <t>Manželů Curieových 734, Třebíč 674 01</t>
  </si>
  <si>
    <t>CZ66610702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</si>
</sst>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L13" sqref="L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5" t="s">
        <v>40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38</v>
      </c>
      <c r="C2" s="80"/>
      <c r="D2" s="242" t="s">
        <v>43</v>
      </c>
      <c r="E2" s="243"/>
      <c r="F2" s="243"/>
      <c r="G2" s="243"/>
      <c r="H2" s="243"/>
      <c r="I2" s="243"/>
      <c r="J2" s="244"/>
      <c r="O2" s="2"/>
    </row>
    <row r="3" spans="1:15" ht="22.9" customHeight="1" x14ac:dyDescent="0.2">
      <c r="A3" s="4"/>
      <c r="B3" s="81" t="s">
        <v>41</v>
      </c>
      <c r="C3" s="82"/>
      <c r="D3" s="214" t="s">
        <v>385</v>
      </c>
      <c r="E3" s="215"/>
      <c r="F3" s="215"/>
      <c r="G3" s="215"/>
      <c r="H3" s="215"/>
      <c r="I3" s="215"/>
      <c r="J3" s="216"/>
    </row>
    <row r="4" spans="1:15" ht="24" customHeight="1" x14ac:dyDescent="0.2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386</v>
      </c>
      <c r="E5" s="25"/>
      <c r="F5" s="25"/>
      <c r="G5" s="25"/>
      <c r="H5" s="27" t="s">
        <v>33</v>
      </c>
      <c r="I5" s="89" t="s">
        <v>387</v>
      </c>
      <c r="J5" s="11"/>
    </row>
    <row r="6" spans="1:15" ht="15.75" customHeight="1" x14ac:dyDescent="0.2">
      <c r="A6" s="4"/>
      <c r="B6" s="39"/>
      <c r="C6" s="25"/>
      <c r="D6" s="89" t="s">
        <v>388</v>
      </c>
      <c r="E6" s="25"/>
      <c r="F6" s="25"/>
      <c r="G6" s="25"/>
      <c r="H6" s="27" t="s">
        <v>34</v>
      </c>
      <c r="I6" s="89" t="s">
        <v>389</v>
      </c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SUMIF(F47:F61,A16,I47:I61)+SUMIF(F47:F61,"PSU",I47:I61)</f>
        <v>0</v>
      </c>
      <c r="J16" s="23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SUMIF(F47:F61,A17,I47:I61)</f>
        <v>0</v>
      </c>
      <c r="J17" s="23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SUMIF(F47:F61,A18,I47:I61)</f>
        <v>0</v>
      </c>
      <c r="J18" s="234"/>
    </row>
    <row r="19" spans="1:10" ht="23.25" customHeight="1" x14ac:dyDescent="0.2">
      <c r="A19" s="139" t="s">
        <v>79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SUMIF(F47:F61,A19,I47:I61)</f>
        <v>0</v>
      </c>
      <c r="J19" s="234"/>
    </row>
    <row r="20" spans="1:10" ht="23.25" customHeight="1" x14ac:dyDescent="0.2">
      <c r="A20" s="139" t="s">
        <v>80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SUMIF(F47:F61,A20,I47:I61)</f>
        <v>0</v>
      </c>
      <c r="J20" s="234"/>
    </row>
    <row r="21" spans="1:10" ht="23.25" customHeight="1" x14ac:dyDescent="0.2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44</v>
      </c>
      <c r="C39" s="205" t="s">
        <v>43</v>
      </c>
      <c r="D39" s="206"/>
      <c r="E39" s="206"/>
      <c r="F39" s="106">
        <f>'Rozpočet Pol'!AC245</f>
        <v>0</v>
      </c>
      <c r="G39" s="107">
        <f>'Rozpočet Pol'!AD245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07" t="s">
        <v>45</v>
      </c>
      <c r="C40" s="208"/>
      <c r="D40" s="208"/>
      <c r="E40" s="209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47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48</v>
      </c>
      <c r="G46" s="127"/>
      <c r="H46" s="127"/>
      <c r="I46" s="210" t="s">
        <v>28</v>
      </c>
      <c r="J46" s="210"/>
    </row>
    <row r="47" spans="1:10" ht="25.5" customHeight="1" x14ac:dyDescent="0.2">
      <c r="A47" s="120"/>
      <c r="B47" s="128" t="s">
        <v>49</v>
      </c>
      <c r="C47" s="212" t="s">
        <v>50</v>
      </c>
      <c r="D47" s="213"/>
      <c r="E47" s="213"/>
      <c r="F47" s="130" t="s">
        <v>23</v>
      </c>
      <c r="G47" s="131"/>
      <c r="H47" s="131"/>
      <c r="I47" s="211">
        <f>'Rozpočet Pol'!G8</f>
        <v>0</v>
      </c>
      <c r="J47" s="211"/>
    </row>
    <row r="48" spans="1:10" ht="25.5" customHeight="1" x14ac:dyDescent="0.2">
      <c r="A48" s="120"/>
      <c r="B48" s="122" t="s">
        <v>51</v>
      </c>
      <c r="C48" s="199" t="s">
        <v>52</v>
      </c>
      <c r="D48" s="200"/>
      <c r="E48" s="200"/>
      <c r="F48" s="132" t="s">
        <v>23</v>
      </c>
      <c r="G48" s="133"/>
      <c r="H48" s="133"/>
      <c r="I48" s="198">
        <f>'Rozpočet Pol'!G44</f>
        <v>0</v>
      </c>
      <c r="J48" s="198"/>
    </row>
    <row r="49" spans="1:10" ht="25.5" customHeight="1" x14ac:dyDescent="0.2">
      <c r="A49" s="120"/>
      <c r="B49" s="122" t="s">
        <v>53</v>
      </c>
      <c r="C49" s="199" t="s">
        <v>54</v>
      </c>
      <c r="D49" s="200"/>
      <c r="E49" s="200"/>
      <c r="F49" s="132" t="s">
        <v>23</v>
      </c>
      <c r="G49" s="133"/>
      <c r="H49" s="133"/>
      <c r="I49" s="198">
        <f>'Rozpočet Pol'!G68</f>
        <v>0</v>
      </c>
      <c r="J49" s="198"/>
    </row>
    <row r="50" spans="1:10" ht="25.5" customHeight="1" x14ac:dyDescent="0.2">
      <c r="A50" s="120"/>
      <c r="B50" s="122" t="s">
        <v>55</v>
      </c>
      <c r="C50" s="199" t="s">
        <v>56</v>
      </c>
      <c r="D50" s="200"/>
      <c r="E50" s="200"/>
      <c r="F50" s="132" t="s">
        <v>23</v>
      </c>
      <c r="G50" s="133"/>
      <c r="H50" s="133"/>
      <c r="I50" s="198">
        <f>'Rozpočet Pol'!G91</f>
        <v>0</v>
      </c>
      <c r="J50" s="198"/>
    </row>
    <row r="51" spans="1:10" ht="25.5" customHeight="1" x14ac:dyDescent="0.2">
      <c r="A51" s="120"/>
      <c r="B51" s="122" t="s">
        <v>57</v>
      </c>
      <c r="C51" s="199" t="s">
        <v>58</v>
      </c>
      <c r="D51" s="200"/>
      <c r="E51" s="200"/>
      <c r="F51" s="132" t="s">
        <v>23</v>
      </c>
      <c r="G51" s="133"/>
      <c r="H51" s="133"/>
      <c r="I51" s="198">
        <f>'Rozpočet Pol'!G118</f>
        <v>0</v>
      </c>
      <c r="J51" s="198"/>
    </row>
    <row r="52" spans="1:10" ht="25.5" customHeight="1" x14ac:dyDescent="0.2">
      <c r="A52" s="120"/>
      <c r="B52" s="122" t="s">
        <v>59</v>
      </c>
      <c r="C52" s="199" t="s">
        <v>60</v>
      </c>
      <c r="D52" s="200"/>
      <c r="E52" s="200"/>
      <c r="F52" s="132" t="s">
        <v>23</v>
      </c>
      <c r="G52" s="133"/>
      <c r="H52" s="133"/>
      <c r="I52" s="198">
        <f>'Rozpočet Pol'!G123</f>
        <v>0</v>
      </c>
      <c r="J52" s="198"/>
    </row>
    <row r="53" spans="1:10" ht="25.5" customHeight="1" x14ac:dyDescent="0.2">
      <c r="A53" s="120"/>
      <c r="B53" s="122" t="s">
        <v>61</v>
      </c>
      <c r="C53" s="199" t="s">
        <v>62</v>
      </c>
      <c r="D53" s="200"/>
      <c r="E53" s="200"/>
      <c r="F53" s="132" t="s">
        <v>23</v>
      </c>
      <c r="G53" s="133"/>
      <c r="H53" s="133"/>
      <c r="I53" s="198">
        <f>'Rozpočet Pol'!G148</f>
        <v>0</v>
      </c>
      <c r="J53" s="198"/>
    </row>
    <row r="54" spans="1:10" ht="25.5" customHeight="1" x14ac:dyDescent="0.2">
      <c r="A54" s="120"/>
      <c r="B54" s="122" t="s">
        <v>63</v>
      </c>
      <c r="C54" s="199" t="s">
        <v>64</v>
      </c>
      <c r="D54" s="200"/>
      <c r="E54" s="200"/>
      <c r="F54" s="132" t="s">
        <v>23</v>
      </c>
      <c r="G54" s="133"/>
      <c r="H54" s="133"/>
      <c r="I54" s="198">
        <f>'Rozpočet Pol'!G158</f>
        <v>0</v>
      </c>
      <c r="J54" s="198"/>
    </row>
    <row r="55" spans="1:10" ht="25.5" customHeight="1" x14ac:dyDescent="0.2">
      <c r="A55" s="120"/>
      <c r="B55" s="122" t="s">
        <v>65</v>
      </c>
      <c r="C55" s="199" t="s">
        <v>66</v>
      </c>
      <c r="D55" s="200"/>
      <c r="E55" s="200"/>
      <c r="F55" s="132" t="s">
        <v>23</v>
      </c>
      <c r="G55" s="133"/>
      <c r="H55" s="133"/>
      <c r="I55" s="198">
        <f>'Rozpočet Pol'!G167</f>
        <v>0</v>
      </c>
      <c r="J55" s="198"/>
    </row>
    <row r="56" spans="1:10" ht="25.5" customHeight="1" x14ac:dyDescent="0.2">
      <c r="A56" s="120"/>
      <c r="B56" s="122" t="s">
        <v>67</v>
      </c>
      <c r="C56" s="199" t="s">
        <v>68</v>
      </c>
      <c r="D56" s="200"/>
      <c r="E56" s="200"/>
      <c r="F56" s="132" t="s">
        <v>23</v>
      </c>
      <c r="G56" s="133"/>
      <c r="H56" s="133"/>
      <c r="I56" s="198">
        <f>'Rozpočet Pol'!G183</f>
        <v>0</v>
      </c>
      <c r="J56" s="198"/>
    </row>
    <row r="57" spans="1:10" ht="25.5" customHeight="1" x14ac:dyDescent="0.2">
      <c r="A57" s="120"/>
      <c r="B57" s="122" t="s">
        <v>69</v>
      </c>
      <c r="C57" s="199" t="s">
        <v>70</v>
      </c>
      <c r="D57" s="200"/>
      <c r="E57" s="200"/>
      <c r="F57" s="132" t="s">
        <v>23</v>
      </c>
      <c r="G57" s="133"/>
      <c r="H57" s="133"/>
      <c r="I57" s="198">
        <f>'Rozpočet Pol'!G211</f>
        <v>0</v>
      </c>
      <c r="J57" s="198"/>
    </row>
    <row r="58" spans="1:10" ht="25.5" customHeight="1" x14ac:dyDescent="0.2">
      <c r="A58" s="120"/>
      <c r="B58" s="122" t="s">
        <v>71</v>
      </c>
      <c r="C58" s="199" t="s">
        <v>72</v>
      </c>
      <c r="D58" s="200"/>
      <c r="E58" s="200"/>
      <c r="F58" s="132" t="s">
        <v>23</v>
      </c>
      <c r="G58" s="133"/>
      <c r="H58" s="133"/>
      <c r="I58" s="198">
        <f>'Rozpočet Pol'!G214</f>
        <v>0</v>
      </c>
      <c r="J58" s="198"/>
    </row>
    <row r="59" spans="1:10" ht="25.5" customHeight="1" x14ac:dyDescent="0.2">
      <c r="A59" s="120"/>
      <c r="B59" s="122" t="s">
        <v>73</v>
      </c>
      <c r="C59" s="199" t="s">
        <v>74</v>
      </c>
      <c r="D59" s="200"/>
      <c r="E59" s="200"/>
      <c r="F59" s="132" t="s">
        <v>23</v>
      </c>
      <c r="G59" s="133"/>
      <c r="H59" s="133"/>
      <c r="I59" s="198">
        <f>'Rozpočet Pol'!G233</f>
        <v>0</v>
      </c>
      <c r="J59" s="198"/>
    </row>
    <row r="60" spans="1:10" ht="25.5" customHeight="1" x14ac:dyDescent="0.2">
      <c r="A60" s="120"/>
      <c r="B60" s="122" t="s">
        <v>75</v>
      </c>
      <c r="C60" s="199" t="s">
        <v>76</v>
      </c>
      <c r="D60" s="200"/>
      <c r="E60" s="200"/>
      <c r="F60" s="132" t="s">
        <v>24</v>
      </c>
      <c r="G60" s="133"/>
      <c r="H60" s="133"/>
      <c r="I60" s="198">
        <f>'Rozpočet Pol'!G235</f>
        <v>0</v>
      </c>
      <c r="J60" s="198"/>
    </row>
    <row r="61" spans="1:10" ht="25.5" customHeight="1" x14ac:dyDescent="0.2">
      <c r="A61" s="120"/>
      <c r="B61" s="129" t="s">
        <v>77</v>
      </c>
      <c r="C61" s="202" t="s">
        <v>78</v>
      </c>
      <c r="D61" s="203"/>
      <c r="E61" s="203"/>
      <c r="F61" s="134" t="s">
        <v>24</v>
      </c>
      <c r="G61" s="135"/>
      <c r="H61" s="135"/>
      <c r="I61" s="201">
        <f>'Rozpočet Pol'!G239</f>
        <v>0</v>
      </c>
      <c r="J61" s="201"/>
    </row>
    <row r="62" spans="1:10" ht="25.5" customHeight="1" x14ac:dyDescent="0.2">
      <c r="A62" s="121"/>
      <c r="B62" s="125" t="s">
        <v>1</v>
      </c>
      <c r="C62" s="125"/>
      <c r="D62" s="126"/>
      <c r="E62" s="126"/>
      <c r="F62" s="136"/>
      <c r="G62" s="137"/>
      <c r="H62" s="137"/>
      <c r="I62" s="204">
        <f>SUM(I47:I61)</f>
        <v>0</v>
      </c>
      <c r="J62" s="204"/>
    </row>
    <row r="63" spans="1:10" x14ac:dyDescent="0.2">
      <c r="F63" s="138"/>
      <c r="G63" s="94"/>
      <c r="H63" s="138"/>
      <c r="I63" s="94"/>
      <c r="J63" s="94"/>
    </row>
    <row r="64" spans="1:10" x14ac:dyDescent="0.2">
      <c r="F64" s="138"/>
      <c r="G64" s="94"/>
      <c r="H64" s="138"/>
      <c r="I64" s="94"/>
      <c r="J64" s="94"/>
    </row>
    <row r="65" spans="6:10" x14ac:dyDescent="0.2">
      <c r="F65" s="138"/>
      <c r="G65" s="94"/>
      <c r="H65" s="138"/>
      <c r="I65" s="94"/>
      <c r="J65" s="94"/>
    </row>
  </sheetData>
  <sheetProtection algorithmName="SHA-512" hashValue="DE8jjR4cYETzmF5h7kEvcsgVknYKrF5NHFHQ7h+/5OdupfU5nRLdzh0m/DZtyDDbfZ17NuR6Jz/psdwLy5JZdw==" saltValue="gaLpwBbf5DqP57XNNEwUZ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2:J2"/>
    <mergeCell ref="E17:F17"/>
    <mergeCell ref="G16:H16"/>
    <mergeCell ref="G17:H17"/>
    <mergeCell ref="G18:H18"/>
    <mergeCell ref="D3:J3"/>
    <mergeCell ref="G28:I28"/>
    <mergeCell ref="G15:H15"/>
    <mergeCell ref="I15:J15"/>
    <mergeCell ref="E16:F16"/>
    <mergeCell ref="D12:G12"/>
    <mergeCell ref="D13:G13"/>
    <mergeCell ref="I17:J17"/>
    <mergeCell ref="I18:J18"/>
    <mergeCell ref="E18:F18"/>
    <mergeCell ref="E15:F15"/>
    <mergeCell ref="C39:E39"/>
    <mergeCell ref="B40:E40"/>
    <mergeCell ref="I46:J46"/>
    <mergeCell ref="I47:J47"/>
    <mergeCell ref="C47:E47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39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255"/>
  <sheetViews>
    <sheetView topLeftCell="A216" workbookViewId="0">
      <selection activeCell="A249" sqref="A249:G253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82</v>
      </c>
    </row>
    <row r="2" spans="1:60" ht="25.15" customHeight="1" x14ac:dyDescent="0.2">
      <c r="A2" s="143" t="s">
        <v>81</v>
      </c>
      <c r="B2" s="141"/>
      <c r="C2" s="270" t="s">
        <v>43</v>
      </c>
      <c r="D2" s="271"/>
      <c r="E2" s="271"/>
      <c r="F2" s="271"/>
      <c r="G2" s="272"/>
      <c r="AE2" t="s">
        <v>83</v>
      </c>
    </row>
    <row r="3" spans="1:60" ht="25.15" hidden="1" customHeight="1" x14ac:dyDescent="0.2">
      <c r="A3" s="144" t="s">
        <v>7</v>
      </c>
      <c r="B3" s="142"/>
      <c r="C3" s="273"/>
      <c r="D3" s="274"/>
      <c r="E3" s="274"/>
      <c r="F3" s="274"/>
      <c r="G3" s="275"/>
      <c r="AE3" t="s">
        <v>84</v>
      </c>
    </row>
    <row r="4" spans="1:60" ht="25.15" hidden="1" customHeight="1" x14ac:dyDescent="0.2">
      <c r="A4" s="144" t="s">
        <v>8</v>
      </c>
      <c r="B4" s="142"/>
      <c r="C4" s="273"/>
      <c r="D4" s="274"/>
      <c r="E4" s="274"/>
      <c r="F4" s="274"/>
      <c r="G4" s="275"/>
      <c r="AE4" t="s">
        <v>85</v>
      </c>
    </row>
    <row r="5" spans="1:60" hidden="1" x14ac:dyDescent="0.2">
      <c r="A5" s="145" t="s">
        <v>86</v>
      </c>
      <c r="B5" s="146"/>
      <c r="C5" s="147"/>
      <c r="D5" s="148"/>
      <c r="E5" s="148"/>
      <c r="F5" s="148"/>
      <c r="G5" s="149"/>
      <c r="AE5" t="s">
        <v>87</v>
      </c>
    </row>
    <row r="7" spans="1:60" ht="38.25" x14ac:dyDescent="0.2">
      <c r="A7" s="155" t="s">
        <v>88</v>
      </c>
      <c r="B7" s="156" t="s">
        <v>89</v>
      </c>
      <c r="C7" s="156" t="s">
        <v>90</v>
      </c>
      <c r="D7" s="155" t="s">
        <v>91</v>
      </c>
      <c r="E7" s="155" t="s">
        <v>92</v>
      </c>
      <c r="F7" s="150" t="s">
        <v>93</v>
      </c>
      <c r="G7" s="172" t="s">
        <v>28</v>
      </c>
      <c r="H7" s="173" t="s">
        <v>29</v>
      </c>
      <c r="I7" s="173" t="s">
        <v>94</v>
      </c>
      <c r="J7" s="173" t="s">
        <v>30</v>
      </c>
      <c r="K7" s="173" t="s">
        <v>95</v>
      </c>
      <c r="L7" s="173" t="s">
        <v>96</v>
      </c>
      <c r="M7" s="173" t="s">
        <v>97</v>
      </c>
      <c r="N7" s="173" t="s">
        <v>98</v>
      </c>
      <c r="O7" s="173" t="s">
        <v>99</v>
      </c>
      <c r="P7" s="173" t="s">
        <v>100</v>
      </c>
      <c r="Q7" s="173" t="s">
        <v>101</v>
      </c>
      <c r="R7" s="173" t="s">
        <v>102</v>
      </c>
      <c r="S7" s="173" t="s">
        <v>103</v>
      </c>
      <c r="T7" s="173" t="s">
        <v>104</v>
      </c>
      <c r="U7" s="158" t="s">
        <v>105</v>
      </c>
    </row>
    <row r="8" spans="1:60" x14ac:dyDescent="0.2">
      <c r="A8" s="174" t="s">
        <v>106</v>
      </c>
      <c r="B8" s="175" t="s">
        <v>49</v>
      </c>
      <c r="C8" s="176" t="s">
        <v>50</v>
      </c>
      <c r="D8" s="157"/>
      <c r="E8" s="177"/>
      <c r="F8" s="178"/>
      <c r="G8" s="178">
        <f>SUMIF(AE9:AE43,"&lt;&gt;NOR",G9:G43)</f>
        <v>0</v>
      </c>
      <c r="H8" s="178"/>
      <c r="I8" s="178">
        <f>SUM(I9:I43)</f>
        <v>0</v>
      </c>
      <c r="J8" s="178"/>
      <c r="K8" s="178">
        <f>SUM(K9:K43)</f>
        <v>0</v>
      </c>
      <c r="L8" s="178"/>
      <c r="M8" s="178">
        <f>SUM(M9:M43)</f>
        <v>0</v>
      </c>
      <c r="N8" s="157"/>
      <c r="O8" s="157">
        <f>SUM(O9:O43)</f>
        <v>8.6199999999999992E-3</v>
      </c>
      <c r="P8" s="157"/>
      <c r="Q8" s="157">
        <f>SUM(Q9:Q43)</f>
        <v>0</v>
      </c>
      <c r="R8" s="157"/>
      <c r="S8" s="157"/>
      <c r="T8" s="174"/>
      <c r="U8" s="157">
        <f>SUM(U9:U43)</f>
        <v>81.440000000000012</v>
      </c>
      <c r="AE8" t="s">
        <v>107</v>
      </c>
    </row>
    <row r="9" spans="1:60" outlineLevel="1" x14ac:dyDescent="0.2">
      <c r="A9" s="152">
        <v>1</v>
      </c>
      <c r="B9" s="159" t="s">
        <v>108</v>
      </c>
      <c r="C9" s="191" t="s">
        <v>109</v>
      </c>
      <c r="D9" s="161" t="s">
        <v>110</v>
      </c>
      <c r="E9" s="166">
        <v>47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0.36799999999999999</v>
      </c>
      <c r="U9" s="161">
        <f>ROUND(E9*T9,2)</f>
        <v>17.3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111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9"/>
      <c r="C10" s="192" t="s">
        <v>112</v>
      </c>
      <c r="D10" s="163"/>
      <c r="E10" s="167">
        <v>26.5</v>
      </c>
      <c r="F10" s="170"/>
      <c r="G10" s="170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113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9"/>
      <c r="C11" s="192" t="s">
        <v>114</v>
      </c>
      <c r="D11" s="163"/>
      <c r="E11" s="167">
        <v>20.5</v>
      </c>
      <c r="F11" s="170"/>
      <c r="G11" s="170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113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2</v>
      </c>
      <c r="B12" s="159" t="s">
        <v>115</v>
      </c>
      <c r="C12" s="191" t="s">
        <v>116</v>
      </c>
      <c r="D12" s="161" t="s">
        <v>110</v>
      </c>
      <c r="E12" s="166">
        <v>159</v>
      </c>
      <c r="F12" s="169">
        <f>H12+J12</f>
        <v>0</v>
      </c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1">
        <v>0</v>
      </c>
      <c r="O12" s="161">
        <f>ROUND(E12*N12,5)</f>
        <v>0</v>
      </c>
      <c r="P12" s="161">
        <v>0</v>
      </c>
      <c r="Q12" s="161">
        <f>ROUND(E12*P12,5)</f>
        <v>0</v>
      </c>
      <c r="R12" s="161"/>
      <c r="S12" s="161"/>
      <c r="T12" s="162">
        <v>0.187</v>
      </c>
      <c r="U12" s="161">
        <f>ROUND(E12*T12,2)</f>
        <v>29.73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111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9"/>
      <c r="C13" s="192" t="s">
        <v>117</v>
      </c>
      <c r="D13" s="163"/>
      <c r="E13" s="167">
        <v>53</v>
      </c>
      <c r="F13" s="170"/>
      <c r="G13" s="170"/>
      <c r="H13" s="170"/>
      <c r="I13" s="170"/>
      <c r="J13" s="170"/>
      <c r="K13" s="170"/>
      <c r="L13" s="170"/>
      <c r="M13" s="170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113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9"/>
      <c r="C14" s="192" t="s">
        <v>118</v>
      </c>
      <c r="D14" s="163"/>
      <c r="E14" s="167">
        <v>106</v>
      </c>
      <c r="F14" s="170"/>
      <c r="G14" s="170"/>
      <c r="H14" s="170"/>
      <c r="I14" s="170"/>
      <c r="J14" s="170"/>
      <c r="K14" s="170"/>
      <c r="L14" s="170"/>
      <c r="M14" s="170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113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3</v>
      </c>
      <c r="B15" s="159" t="s">
        <v>108</v>
      </c>
      <c r="C15" s="191" t="s">
        <v>109</v>
      </c>
      <c r="D15" s="161" t="s">
        <v>110</v>
      </c>
      <c r="E15" s="166">
        <v>13.25</v>
      </c>
      <c r="F15" s="169">
        <f>H15+J15</f>
        <v>0</v>
      </c>
      <c r="G15" s="170">
        <f>ROUND(E15*F15,2)</f>
        <v>0</v>
      </c>
      <c r="H15" s="170"/>
      <c r="I15" s="170">
        <f>ROUND(E15*H15,2)</f>
        <v>0</v>
      </c>
      <c r="J15" s="170"/>
      <c r="K15" s="170">
        <f>ROUND(E15*J15,2)</f>
        <v>0</v>
      </c>
      <c r="L15" s="170">
        <v>21</v>
      </c>
      <c r="M15" s="170">
        <f>G15*(1+L15/100)</f>
        <v>0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0.36799999999999999</v>
      </c>
      <c r="U15" s="161">
        <f>ROUND(E15*T15,2)</f>
        <v>4.88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111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9"/>
      <c r="C16" s="192" t="s">
        <v>119</v>
      </c>
      <c r="D16" s="163"/>
      <c r="E16" s="167">
        <v>13.25</v>
      </c>
      <c r="F16" s="170"/>
      <c r="G16" s="170"/>
      <c r="H16" s="170"/>
      <c r="I16" s="170"/>
      <c r="J16" s="170"/>
      <c r="K16" s="170"/>
      <c r="L16" s="170"/>
      <c r="M16" s="170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113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4</v>
      </c>
      <c r="B17" s="159" t="s">
        <v>120</v>
      </c>
      <c r="C17" s="191" t="s">
        <v>121</v>
      </c>
      <c r="D17" s="161" t="s">
        <v>110</v>
      </c>
      <c r="E17" s="166">
        <v>13.25</v>
      </c>
      <c r="F17" s="169">
        <f>H17+J17</f>
        <v>0</v>
      </c>
      <c r="G17" s="170">
        <f>ROUND(E17*F17,2)</f>
        <v>0</v>
      </c>
      <c r="H17" s="170"/>
      <c r="I17" s="170">
        <f>ROUND(E17*H17,2)</f>
        <v>0</v>
      </c>
      <c r="J17" s="170"/>
      <c r="K17" s="170">
        <f>ROUND(E17*J17,2)</f>
        <v>0</v>
      </c>
      <c r="L17" s="170">
        <v>21</v>
      </c>
      <c r="M17" s="170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7.3999999999999996E-2</v>
      </c>
      <c r="U17" s="161">
        <f>ROUND(E17*T17,2)</f>
        <v>0.98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111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9"/>
      <c r="C18" s="192" t="s">
        <v>119</v>
      </c>
      <c r="D18" s="163"/>
      <c r="E18" s="167">
        <v>13.25</v>
      </c>
      <c r="F18" s="170"/>
      <c r="G18" s="170"/>
      <c r="H18" s="170"/>
      <c r="I18" s="170"/>
      <c r="J18" s="170"/>
      <c r="K18" s="170"/>
      <c r="L18" s="170"/>
      <c r="M18" s="170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113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5</v>
      </c>
      <c r="B19" s="159" t="s">
        <v>122</v>
      </c>
      <c r="C19" s="191" t="s">
        <v>123</v>
      </c>
      <c r="D19" s="161" t="s">
        <v>110</v>
      </c>
      <c r="E19" s="166">
        <v>13.25</v>
      </c>
      <c r="F19" s="169">
        <f>H19+J19</f>
        <v>0</v>
      </c>
      <c r="G19" s="170">
        <f>ROUND(E19*F19,2)</f>
        <v>0</v>
      </c>
      <c r="H19" s="170"/>
      <c r="I19" s="170">
        <f>ROUND(E19*H19,2)</f>
        <v>0</v>
      </c>
      <c r="J19" s="170"/>
      <c r="K19" s="170">
        <f>ROUND(E19*J19,2)</f>
        <v>0</v>
      </c>
      <c r="L19" s="170">
        <v>21</v>
      </c>
      <c r="M19" s="170">
        <f>G19*(1+L19/100)</f>
        <v>0</v>
      </c>
      <c r="N19" s="161">
        <v>0</v>
      </c>
      <c r="O19" s="161">
        <f>ROUND(E19*N19,5)</f>
        <v>0</v>
      </c>
      <c r="P19" s="161">
        <v>0</v>
      </c>
      <c r="Q19" s="161">
        <f>ROUND(E19*P19,5)</f>
        <v>0</v>
      </c>
      <c r="R19" s="161"/>
      <c r="S19" s="161"/>
      <c r="T19" s="162">
        <v>4.2999999999999997E-2</v>
      </c>
      <c r="U19" s="161">
        <f>ROUND(E19*T19,2)</f>
        <v>0.56999999999999995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111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9"/>
      <c r="C20" s="192" t="s">
        <v>119</v>
      </c>
      <c r="D20" s="163"/>
      <c r="E20" s="167">
        <v>13.25</v>
      </c>
      <c r="F20" s="170"/>
      <c r="G20" s="170"/>
      <c r="H20" s="170"/>
      <c r="I20" s="170"/>
      <c r="J20" s="170"/>
      <c r="K20" s="170"/>
      <c r="L20" s="170"/>
      <c r="M20" s="170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113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6</v>
      </c>
      <c r="B21" s="159" t="s">
        <v>124</v>
      </c>
      <c r="C21" s="191" t="s">
        <v>125</v>
      </c>
      <c r="D21" s="161" t="s">
        <v>110</v>
      </c>
      <c r="E21" s="166">
        <v>8.8000000000000007</v>
      </c>
      <c r="F21" s="169">
        <f>H21+J21</f>
        <v>0</v>
      </c>
      <c r="G21" s="170">
        <f>ROUND(E21*F21,2)</f>
        <v>0</v>
      </c>
      <c r="H21" s="170"/>
      <c r="I21" s="170">
        <f>ROUND(E21*H21,2)</f>
        <v>0</v>
      </c>
      <c r="J21" s="170"/>
      <c r="K21" s="170">
        <f>ROUND(E21*J21,2)</f>
        <v>0</v>
      </c>
      <c r="L21" s="170">
        <v>21</v>
      </c>
      <c r="M21" s="170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0.12</v>
      </c>
      <c r="U21" s="161">
        <f>ROUND(E21*T21,2)</f>
        <v>1.06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111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9"/>
      <c r="C22" s="192" t="s">
        <v>126</v>
      </c>
      <c r="D22" s="163"/>
      <c r="E22" s="167">
        <v>8.8000000000000007</v>
      </c>
      <c r="F22" s="170"/>
      <c r="G22" s="170"/>
      <c r="H22" s="170"/>
      <c r="I22" s="170"/>
      <c r="J22" s="170"/>
      <c r="K22" s="170"/>
      <c r="L22" s="170"/>
      <c r="M22" s="170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113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7</v>
      </c>
      <c r="B23" s="159" t="s">
        <v>127</v>
      </c>
      <c r="C23" s="191" t="s">
        <v>128</v>
      </c>
      <c r="D23" s="161" t="s">
        <v>110</v>
      </c>
      <c r="E23" s="166">
        <v>31.32</v>
      </c>
      <c r="F23" s="169">
        <f>H23+J23</f>
        <v>0</v>
      </c>
      <c r="G23" s="170">
        <f>ROUND(E23*F23,2)</f>
        <v>0</v>
      </c>
      <c r="H23" s="170"/>
      <c r="I23" s="170">
        <f>ROUND(E23*H23,2)</f>
        <v>0</v>
      </c>
      <c r="J23" s="170"/>
      <c r="K23" s="170">
        <f>ROUND(E23*J23,2)</f>
        <v>0</v>
      </c>
      <c r="L23" s="170">
        <v>21</v>
      </c>
      <c r="M23" s="170">
        <f>G23*(1+L23/100)</f>
        <v>0</v>
      </c>
      <c r="N23" s="161">
        <v>0</v>
      </c>
      <c r="O23" s="161">
        <f>ROUND(E23*N23,5)</f>
        <v>0</v>
      </c>
      <c r="P23" s="161">
        <v>0</v>
      </c>
      <c r="Q23" s="161">
        <f>ROUND(E23*P23,5)</f>
        <v>0</v>
      </c>
      <c r="R23" s="161"/>
      <c r="S23" s="161"/>
      <c r="T23" s="162">
        <v>0.23</v>
      </c>
      <c r="U23" s="161">
        <f>ROUND(E23*T23,2)</f>
        <v>7.2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111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9"/>
      <c r="C24" s="192" t="s">
        <v>129</v>
      </c>
      <c r="D24" s="163"/>
      <c r="E24" s="167">
        <v>15.12</v>
      </c>
      <c r="F24" s="170"/>
      <c r="G24" s="170"/>
      <c r="H24" s="170"/>
      <c r="I24" s="170"/>
      <c r="J24" s="170"/>
      <c r="K24" s="170"/>
      <c r="L24" s="170"/>
      <c r="M24" s="170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113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9"/>
      <c r="C25" s="192" t="s">
        <v>130</v>
      </c>
      <c r="D25" s="163"/>
      <c r="E25" s="167">
        <v>1.92</v>
      </c>
      <c r="F25" s="170"/>
      <c r="G25" s="170"/>
      <c r="H25" s="170"/>
      <c r="I25" s="170"/>
      <c r="J25" s="170"/>
      <c r="K25" s="170"/>
      <c r="L25" s="170"/>
      <c r="M25" s="170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113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9"/>
      <c r="C26" s="192" t="s">
        <v>131</v>
      </c>
      <c r="D26" s="163"/>
      <c r="E26" s="167">
        <v>14.28</v>
      </c>
      <c r="F26" s="170"/>
      <c r="G26" s="170"/>
      <c r="H26" s="170"/>
      <c r="I26" s="170"/>
      <c r="J26" s="170"/>
      <c r="K26" s="170"/>
      <c r="L26" s="170"/>
      <c r="M26" s="170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113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8</v>
      </c>
      <c r="B27" s="159" t="s">
        <v>132</v>
      </c>
      <c r="C27" s="191" t="s">
        <v>133</v>
      </c>
      <c r="D27" s="161" t="s">
        <v>110</v>
      </c>
      <c r="E27" s="166">
        <v>0.56100000000000005</v>
      </c>
      <c r="F27" s="169">
        <f>H27+J27</f>
        <v>0</v>
      </c>
      <c r="G27" s="170">
        <f>ROUND(E27*F27,2)</f>
        <v>0</v>
      </c>
      <c r="H27" s="170"/>
      <c r="I27" s="170">
        <f>ROUND(E27*H27,2)</f>
        <v>0</v>
      </c>
      <c r="J27" s="170"/>
      <c r="K27" s="170">
        <f>ROUND(E27*J27,2)</f>
        <v>0</v>
      </c>
      <c r="L27" s="170">
        <v>21</v>
      </c>
      <c r="M27" s="170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3.1309999999999998</v>
      </c>
      <c r="U27" s="161">
        <f>ROUND(E27*T27,2)</f>
        <v>1.76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111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9"/>
      <c r="C28" s="192" t="s">
        <v>134</v>
      </c>
      <c r="D28" s="163"/>
      <c r="E28" s="167">
        <v>0.15</v>
      </c>
      <c r="F28" s="170"/>
      <c r="G28" s="170"/>
      <c r="H28" s="170"/>
      <c r="I28" s="170"/>
      <c r="J28" s="170"/>
      <c r="K28" s="170"/>
      <c r="L28" s="170"/>
      <c r="M28" s="170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113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9"/>
      <c r="C29" s="192" t="s">
        <v>135</v>
      </c>
      <c r="D29" s="163"/>
      <c r="E29" s="167">
        <v>0.15</v>
      </c>
      <c r="F29" s="170"/>
      <c r="G29" s="170"/>
      <c r="H29" s="170"/>
      <c r="I29" s="170"/>
      <c r="J29" s="170"/>
      <c r="K29" s="170"/>
      <c r="L29" s="170"/>
      <c r="M29" s="170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113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9"/>
      <c r="C30" s="192" t="s">
        <v>136</v>
      </c>
      <c r="D30" s="163"/>
      <c r="E30" s="167">
        <v>0.18</v>
      </c>
      <c r="F30" s="170"/>
      <c r="G30" s="170"/>
      <c r="H30" s="170"/>
      <c r="I30" s="170"/>
      <c r="J30" s="170"/>
      <c r="K30" s="170"/>
      <c r="L30" s="170"/>
      <c r="M30" s="170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113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/>
      <c r="B31" s="159"/>
      <c r="C31" s="192" t="s">
        <v>137</v>
      </c>
      <c r="D31" s="163"/>
      <c r="E31" s="167">
        <v>8.1000000000000003E-2</v>
      </c>
      <c r="F31" s="170"/>
      <c r="G31" s="170"/>
      <c r="H31" s="170"/>
      <c r="I31" s="170"/>
      <c r="J31" s="170"/>
      <c r="K31" s="170"/>
      <c r="L31" s="170"/>
      <c r="M31" s="170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113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9</v>
      </c>
      <c r="B32" s="159" t="s">
        <v>138</v>
      </c>
      <c r="C32" s="191" t="s">
        <v>139</v>
      </c>
      <c r="D32" s="161" t="s">
        <v>140</v>
      </c>
      <c r="E32" s="166">
        <v>8.8000000000000007</v>
      </c>
      <c r="F32" s="169">
        <f>H32+J32</f>
        <v>0</v>
      </c>
      <c r="G32" s="170">
        <f>ROUND(E32*F32,2)</f>
        <v>0</v>
      </c>
      <c r="H32" s="170"/>
      <c r="I32" s="170">
        <f>ROUND(E32*H32,2)</f>
        <v>0</v>
      </c>
      <c r="J32" s="170"/>
      <c r="K32" s="170">
        <f>ROUND(E32*J32,2)</f>
        <v>0</v>
      </c>
      <c r="L32" s="170">
        <v>21</v>
      </c>
      <c r="M32" s="170">
        <f>G32*(1+L32/100)</f>
        <v>0</v>
      </c>
      <c r="N32" s="161">
        <v>9.7999999999999997E-4</v>
      </c>
      <c r="O32" s="161">
        <f>ROUND(E32*N32,5)</f>
        <v>8.6199999999999992E-3</v>
      </c>
      <c r="P32" s="161">
        <v>0</v>
      </c>
      <c r="Q32" s="161">
        <f>ROUND(E32*P32,5)</f>
        <v>0</v>
      </c>
      <c r="R32" s="161"/>
      <c r="S32" s="161"/>
      <c r="T32" s="162">
        <v>0.23599999999999999</v>
      </c>
      <c r="U32" s="161">
        <f>ROUND(E32*T32,2)</f>
        <v>2.08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111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/>
      <c r="B33" s="159"/>
      <c r="C33" s="192" t="s">
        <v>126</v>
      </c>
      <c r="D33" s="163"/>
      <c r="E33" s="167">
        <v>8.8000000000000007</v>
      </c>
      <c r="F33" s="170"/>
      <c r="G33" s="170"/>
      <c r="H33" s="170"/>
      <c r="I33" s="170"/>
      <c r="J33" s="170"/>
      <c r="K33" s="170"/>
      <c r="L33" s="170"/>
      <c r="M33" s="170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113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10</v>
      </c>
      <c r="B34" s="159" t="s">
        <v>141</v>
      </c>
      <c r="C34" s="191" t="s">
        <v>142</v>
      </c>
      <c r="D34" s="161" t="s">
        <v>140</v>
      </c>
      <c r="E34" s="166">
        <v>8.8000000000000007</v>
      </c>
      <c r="F34" s="169">
        <f>H34+J34</f>
        <v>0</v>
      </c>
      <c r="G34" s="170">
        <f>ROUND(E34*F34,2)</f>
        <v>0</v>
      </c>
      <c r="H34" s="170"/>
      <c r="I34" s="170">
        <f>ROUND(E34*H34,2)</f>
        <v>0</v>
      </c>
      <c r="J34" s="170"/>
      <c r="K34" s="170">
        <f>ROUND(E34*J34,2)</f>
        <v>0</v>
      </c>
      <c r="L34" s="170">
        <v>21</v>
      </c>
      <c r="M34" s="170">
        <f>G34*(1+L34/100)</f>
        <v>0</v>
      </c>
      <c r="N34" s="161">
        <v>0</v>
      </c>
      <c r="O34" s="161">
        <f>ROUND(E34*N34,5)</f>
        <v>0</v>
      </c>
      <c r="P34" s="161">
        <v>0</v>
      </c>
      <c r="Q34" s="161">
        <f>ROUND(E34*P34,5)</f>
        <v>0</v>
      </c>
      <c r="R34" s="161"/>
      <c r="S34" s="161"/>
      <c r="T34" s="162">
        <v>7.0000000000000007E-2</v>
      </c>
      <c r="U34" s="161">
        <f>ROUND(E34*T34,2)</f>
        <v>0.62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111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9"/>
      <c r="C35" s="192" t="s">
        <v>126</v>
      </c>
      <c r="D35" s="163"/>
      <c r="E35" s="167">
        <v>8.8000000000000007</v>
      </c>
      <c r="F35" s="170"/>
      <c r="G35" s="170"/>
      <c r="H35" s="170"/>
      <c r="I35" s="170"/>
      <c r="J35" s="170"/>
      <c r="K35" s="170"/>
      <c r="L35" s="170"/>
      <c r="M35" s="170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113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11</v>
      </c>
      <c r="B36" s="159" t="s">
        <v>143</v>
      </c>
      <c r="C36" s="191" t="s">
        <v>144</v>
      </c>
      <c r="D36" s="161" t="s">
        <v>110</v>
      </c>
      <c r="E36" s="166">
        <v>6.3131199999999996</v>
      </c>
      <c r="F36" s="169">
        <f>H36+J36</f>
        <v>0</v>
      </c>
      <c r="G36" s="170">
        <f>ROUND(E36*F36,2)</f>
        <v>0</v>
      </c>
      <c r="H36" s="170"/>
      <c r="I36" s="170">
        <f>ROUND(E36*H36,2)</f>
        <v>0</v>
      </c>
      <c r="J36" s="170"/>
      <c r="K36" s="170">
        <f>ROUND(E36*J36,2)</f>
        <v>0</v>
      </c>
      <c r="L36" s="170">
        <v>21</v>
      </c>
      <c r="M36" s="170">
        <f>G36*(1+L36/100)</f>
        <v>0</v>
      </c>
      <c r="N36" s="161">
        <v>0</v>
      </c>
      <c r="O36" s="161">
        <f>ROUND(E36*N36,5)</f>
        <v>0</v>
      </c>
      <c r="P36" s="161">
        <v>0</v>
      </c>
      <c r="Q36" s="161">
        <f>ROUND(E36*P36,5)</f>
        <v>0</v>
      </c>
      <c r="R36" s="161"/>
      <c r="S36" s="161"/>
      <c r="T36" s="162">
        <v>0.20200000000000001</v>
      </c>
      <c r="U36" s="161">
        <f>ROUND(E36*T36,2)</f>
        <v>1.28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111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/>
      <c r="B37" s="159"/>
      <c r="C37" s="192" t="s">
        <v>145</v>
      </c>
      <c r="D37" s="163"/>
      <c r="E37" s="167">
        <v>6.3131199999999996</v>
      </c>
      <c r="F37" s="170"/>
      <c r="G37" s="170"/>
      <c r="H37" s="170"/>
      <c r="I37" s="170"/>
      <c r="J37" s="170"/>
      <c r="K37" s="170"/>
      <c r="L37" s="170"/>
      <c r="M37" s="170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113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2">
        <v>12</v>
      </c>
      <c r="B38" s="159" t="s">
        <v>146</v>
      </c>
      <c r="C38" s="191" t="s">
        <v>147</v>
      </c>
      <c r="D38" s="161" t="s">
        <v>110</v>
      </c>
      <c r="E38" s="166">
        <v>240.37</v>
      </c>
      <c r="F38" s="169">
        <f>H38+J38</f>
        <v>0</v>
      </c>
      <c r="G38" s="170">
        <f>ROUND(E38*F38,2)</f>
        <v>0</v>
      </c>
      <c r="H38" s="170"/>
      <c r="I38" s="170">
        <f>ROUND(E38*H38,2)</f>
        <v>0</v>
      </c>
      <c r="J38" s="170"/>
      <c r="K38" s="170">
        <f>ROUND(E38*J38,2)</f>
        <v>0</v>
      </c>
      <c r="L38" s="170">
        <v>21</v>
      </c>
      <c r="M38" s="170">
        <f>G38*(1+L38/100)</f>
        <v>0</v>
      </c>
      <c r="N38" s="161">
        <v>0</v>
      </c>
      <c r="O38" s="161">
        <f>ROUND(E38*N38,5)</f>
        <v>0</v>
      </c>
      <c r="P38" s="161">
        <v>0</v>
      </c>
      <c r="Q38" s="161">
        <f>ROUND(E38*P38,5)</f>
        <v>0</v>
      </c>
      <c r="R38" s="161"/>
      <c r="S38" s="161"/>
      <c r="T38" s="162">
        <v>1.0999999999999999E-2</v>
      </c>
      <c r="U38" s="161">
        <f>ROUND(E38*T38,2)</f>
        <v>2.64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111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9"/>
      <c r="C39" s="192" t="s">
        <v>148</v>
      </c>
      <c r="D39" s="163"/>
      <c r="E39" s="167">
        <v>240.37</v>
      </c>
      <c r="F39" s="170"/>
      <c r="G39" s="170"/>
      <c r="H39" s="170"/>
      <c r="I39" s="170"/>
      <c r="J39" s="170"/>
      <c r="K39" s="170"/>
      <c r="L39" s="170"/>
      <c r="M39" s="170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113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52">
        <v>13</v>
      </c>
      <c r="B40" s="159" t="s">
        <v>149</v>
      </c>
      <c r="C40" s="191" t="s">
        <v>150</v>
      </c>
      <c r="D40" s="161" t="s">
        <v>151</v>
      </c>
      <c r="E40" s="166">
        <v>432.666</v>
      </c>
      <c r="F40" s="169">
        <f>H40+J40</f>
        <v>0</v>
      </c>
      <c r="G40" s="170">
        <f>ROUND(E40*F40,2)</f>
        <v>0</v>
      </c>
      <c r="H40" s="170"/>
      <c r="I40" s="170">
        <f>ROUND(E40*H40,2)</f>
        <v>0</v>
      </c>
      <c r="J40" s="170"/>
      <c r="K40" s="170">
        <f>ROUND(E40*J40,2)</f>
        <v>0</v>
      </c>
      <c r="L40" s="170">
        <v>21</v>
      </c>
      <c r="M40" s="170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111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9"/>
      <c r="C41" s="192" t="s">
        <v>152</v>
      </c>
      <c r="D41" s="163"/>
      <c r="E41" s="167">
        <v>432.666</v>
      </c>
      <c r="F41" s="170"/>
      <c r="G41" s="170"/>
      <c r="H41" s="170"/>
      <c r="I41" s="170"/>
      <c r="J41" s="170"/>
      <c r="K41" s="170"/>
      <c r="L41" s="170"/>
      <c r="M41" s="170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113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14</v>
      </c>
      <c r="B42" s="159" t="s">
        <v>153</v>
      </c>
      <c r="C42" s="191" t="s">
        <v>154</v>
      </c>
      <c r="D42" s="161" t="s">
        <v>140</v>
      </c>
      <c r="E42" s="166">
        <v>630</v>
      </c>
      <c r="F42" s="169">
        <f>H42+J42</f>
        <v>0</v>
      </c>
      <c r="G42" s="170">
        <f>ROUND(E42*F42,2)</f>
        <v>0</v>
      </c>
      <c r="H42" s="170"/>
      <c r="I42" s="170">
        <f>ROUND(E42*H42,2)</f>
        <v>0</v>
      </c>
      <c r="J42" s="170"/>
      <c r="K42" s="170">
        <f>ROUND(E42*J42,2)</f>
        <v>0</v>
      </c>
      <c r="L42" s="170">
        <v>21</v>
      </c>
      <c r="M42" s="170">
        <f>G42*(1+L42/100)</f>
        <v>0</v>
      </c>
      <c r="N42" s="161">
        <v>0</v>
      </c>
      <c r="O42" s="161">
        <f>ROUND(E42*N42,5)</f>
        <v>0</v>
      </c>
      <c r="P42" s="161">
        <v>0</v>
      </c>
      <c r="Q42" s="161">
        <f>ROUND(E42*P42,5)</f>
        <v>0</v>
      </c>
      <c r="R42" s="161"/>
      <c r="S42" s="161"/>
      <c r="T42" s="162">
        <v>1.7999999999999999E-2</v>
      </c>
      <c r="U42" s="161">
        <f>ROUND(E42*T42,2)</f>
        <v>11.34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111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9"/>
      <c r="C43" s="192" t="s">
        <v>155</v>
      </c>
      <c r="D43" s="163"/>
      <c r="E43" s="167">
        <v>630</v>
      </c>
      <c r="F43" s="170"/>
      <c r="G43" s="170"/>
      <c r="H43" s="170"/>
      <c r="I43" s="170"/>
      <c r="J43" s="170"/>
      <c r="K43" s="170"/>
      <c r="L43" s="170"/>
      <c r="M43" s="170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113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53" t="s">
        <v>106</v>
      </c>
      <c r="B44" s="160" t="s">
        <v>51</v>
      </c>
      <c r="C44" s="193" t="s">
        <v>52</v>
      </c>
      <c r="D44" s="164"/>
      <c r="E44" s="168"/>
      <c r="F44" s="171"/>
      <c r="G44" s="171">
        <f>SUMIF(AE45:AE67,"&lt;&gt;NOR",G45:G67)</f>
        <v>0</v>
      </c>
      <c r="H44" s="171"/>
      <c r="I44" s="171">
        <f>SUM(I45:I67)</f>
        <v>0</v>
      </c>
      <c r="J44" s="171"/>
      <c r="K44" s="171">
        <f>SUM(K45:K67)</f>
        <v>0</v>
      </c>
      <c r="L44" s="171"/>
      <c r="M44" s="171">
        <f>SUM(M45:M67)</f>
        <v>0</v>
      </c>
      <c r="N44" s="164"/>
      <c r="O44" s="164">
        <f>SUM(O45:O67)</f>
        <v>10.35345</v>
      </c>
      <c r="P44" s="164"/>
      <c r="Q44" s="164">
        <f>SUM(Q45:Q67)</f>
        <v>9.9</v>
      </c>
      <c r="R44" s="164"/>
      <c r="S44" s="164"/>
      <c r="T44" s="165"/>
      <c r="U44" s="164">
        <f>SUM(U45:U67)</f>
        <v>22.800000000000004</v>
      </c>
      <c r="AE44" t="s">
        <v>107</v>
      </c>
    </row>
    <row r="45" spans="1:60" ht="22.5" outlineLevel="1" x14ac:dyDescent="0.2">
      <c r="A45" s="152">
        <v>15</v>
      </c>
      <c r="B45" s="159" t="s">
        <v>156</v>
      </c>
      <c r="C45" s="191" t="s">
        <v>157</v>
      </c>
      <c r="D45" s="161" t="s">
        <v>158</v>
      </c>
      <c r="E45" s="166">
        <v>4</v>
      </c>
      <c r="F45" s="169">
        <f>H45+J45</f>
        <v>0</v>
      </c>
      <c r="G45" s="170">
        <f>ROUND(E45*F45,2)</f>
        <v>0</v>
      </c>
      <c r="H45" s="170"/>
      <c r="I45" s="170">
        <f>ROUND(E45*H45,2)</f>
        <v>0</v>
      </c>
      <c r="J45" s="170"/>
      <c r="K45" s="170">
        <f>ROUND(E45*J45,2)</f>
        <v>0</v>
      </c>
      <c r="L45" s="170">
        <v>21</v>
      </c>
      <c r="M45" s="170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0</v>
      </c>
      <c r="U45" s="161">
        <f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111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9"/>
      <c r="C46" s="262" t="s">
        <v>379</v>
      </c>
      <c r="D46" s="263"/>
      <c r="E46" s="264"/>
      <c r="F46" s="265"/>
      <c r="G46" s="266"/>
      <c r="H46" s="170"/>
      <c r="I46" s="170"/>
      <c r="J46" s="170"/>
      <c r="K46" s="170"/>
      <c r="L46" s="170"/>
      <c r="M46" s="170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159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4" t="str">
        <f>C46</f>
        <v>Obvody kmene 20, 30, 25, 35 cm.</v>
      </c>
      <c r="BB46" s="151"/>
      <c r="BC46" s="151"/>
      <c r="BD46" s="151"/>
      <c r="BE46" s="151"/>
      <c r="BF46" s="151"/>
      <c r="BG46" s="151"/>
      <c r="BH46" s="151"/>
    </row>
    <row r="47" spans="1:60" ht="45" outlineLevel="1" x14ac:dyDescent="0.2">
      <c r="A47" s="152"/>
      <c r="B47" s="159"/>
      <c r="C47" s="262" t="s">
        <v>160</v>
      </c>
      <c r="D47" s="263"/>
      <c r="E47" s="264"/>
      <c r="F47" s="265"/>
      <c r="G47" s="266"/>
      <c r="H47" s="170"/>
      <c r="I47" s="170"/>
      <c r="J47" s="170"/>
      <c r="K47" s="170"/>
      <c r="L47" s="170"/>
      <c r="M47" s="170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159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4" t="str">
        <f>C47</f>
        <v>Odfrézování pařezů, likvidace větví a listí drcením např.štěpkovačem s následným uložením pro sadové úpravy mimo stavbu pro potřeby investora – uložení není obsahem projektu, dřevěné kmeny nařezány v místě stavby a odvezeny pro další využití – další využití není podrobně specifikováno a není obsahem projektu – nebude uloženo na skládce.</v>
      </c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/>
      <c r="B48" s="159"/>
      <c r="C48" s="192" t="s">
        <v>161</v>
      </c>
      <c r="D48" s="163"/>
      <c r="E48" s="167">
        <v>4</v>
      </c>
      <c r="F48" s="170"/>
      <c r="G48" s="170"/>
      <c r="H48" s="170"/>
      <c r="I48" s="170"/>
      <c r="J48" s="170"/>
      <c r="K48" s="170"/>
      <c r="L48" s="170"/>
      <c r="M48" s="170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113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>
        <v>16</v>
      </c>
      <c r="B49" s="159" t="s">
        <v>162</v>
      </c>
      <c r="C49" s="191" t="s">
        <v>163</v>
      </c>
      <c r="D49" s="161" t="s">
        <v>158</v>
      </c>
      <c r="E49" s="166">
        <v>2</v>
      </c>
      <c r="F49" s="169">
        <f>H49+J49</f>
        <v>0</v>
      </c>
      <c r="G49" s="170">
        <f>ROUND(E49*F49,2)</f>
        <v>0</v>
      </c>
      <c r="H49" s="170"/>
      <c r="I49" s="170">
        <f>ROUND(E49*H49,2)</f>
        <v>0</v>
      </c>
      <c r="J49" s="170"/>
      <c r="K49" s="170">
        <f>ROUND(E49*J49,2)</f>
        <v>0</v>
      </c>
      <c r="L49" s="170">
        <v>21</v>
      </c>
      <c r="M49" s="170">
        <f>G49*(1+L49/100)</f>
        <v>0</v>
      </c>
      <c r="N49" s="161">
        <v>0</v>
      </c>
      <c r="O49" s="161">
        <f>ROUND(E49*N49,5)</f>
        <v>0</v>
      </c>
      <c r="P49" s="161">
        <v>0</v>
      </c>
      <c r="Q49" s="161">
        <f>ROUND(E49*P49,5)</f>
        <v>0</v>
      </c>
      <c r="R49" s="161"/>
      <c r="S49" s="161"/>
      <c r="T49" s="162">
        <v>0</v>
      </c>
      <c r="U49" s="161">
        <f>ROUND(E49*T49,2)</f>
        <v>0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111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/>
      <c r="B50" s="159"/>
      <c r="C50" s="192" t="s">
        <v>49</v>
      </c>
      <c r="D50" s="163"/>
      <c r="E50" s="167">
        <v>1</v>
      </c>
      <c r="F50" s="170"/>
      <c r="G50" s="170"/>
      <c r="H50" s="170"/>
      <c r="I50" s="170"/>
      <c r="J50" s="170"/>
      <c r="K50" s="170"/>
      <c r="L50" s="170"/>
      <c r="M50" s="170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113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9"/>
      <c r="C51" s="192" t="s">
        <v>49</v>
      </c>
      <c r="D51" s="163"/>
      <c r="E51" s="167">
        <v>1</v>
      </c>
      <c r="F51" s="170"/>
      <c r="G51" s="170"/>
      <c r="H51" s="170"/>
      <c r="I51" s="170"/>
      <c r="J51" s="170"/>
      <c r="K51" s="170"/>
      <c r="L51" s="170"/>
      <c r="M51" s="170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113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17</v>
      </c>
      <c r="B52" s="159" t="s">
        <v>164</v>
      </c>
      <c r="C52" s="191" t="s">
        <v>165</v>
      </c>
      <c r="D52" s="161" t="s">
        <v>140</v>
      </c>
      <c r="E52" s="166">
        <v>15</v>
      </c>
      <c r="F52" s="169">
        <f>H52+J52</f>
        <v>0</v>
      </c>
      <c r="G52" s="170">
        <f>ROUND(E52*F52,2)</f>
        <v>0</v>
      </c>
      <c r="H52" s="170"/>
      <c r="I52" s="170">
        <f>ROUND(E52*H52,2)</f>
        <v>0</v>
      </c>
      <c r="J52" s="170"/>
      <c r="K52" s="170">
        <f>ROUND(E52*J52,2)</f>
        <v>0</v>
      </c>
      <c r="L52" s="170">
        <v>21</v>
      </c>
      <c r="M52" s="170">
        <f>G52*(1+L52/100)</f>
        <v>0</v>
      </c>
      <c r="N52" s="161">
        <v>0</v>
      </c>
      <c r="O52" s="161">
        <f>ROUND(E52*N52,5)</f>
        <v>0</v>
      </c>
      <c r="P52" s="161">
        <v>0</v>
      </c>
      <c r="Q52" s="161">
        <f>ROUND(E52*P52,5)</f>
        <v>0</v>
      </c>
      <c r="R52" s="161"/>
      <c r="S52" s="161"/>
      <c r="T52" s="162">
        <v>9.0999999999999998E-2</v>
      </c>
      <c r="U52" s="161">
        <f>ROUND(E52*T52,2)</f>
        <v>1.37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111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/>
      <c r="B53" s="159"/>
      <c r="C53" s="192" t="s">
        <v>166</v>
      </c>
      <c r="D53" s="163"/>
      <c r="E53" s="167">
        <v>15</v>
      </c>
      <c r="F53" s="170"/>
      <c r="G53" s="170"/>
      <c r="H53" s="170"/>
      <c r="I53" s="170"/>
      <c r="J53" s="170"/>
      <c r="K53" s="170"/>
      <c r="L53" s="170"/>
      <c r="M53" s="170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113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18</v>
      </c>
      <c r="B54" s="159" t="s">
        <v>167</v>
      </c>
      <c r="C54" s="191" t="s">
        <v>168</v>
      </c>
      <c r="D54" s="161" t="s">
        <v>140</v>
      </c>
      <c r="E54" s="166">
        <v>17.25</v>
      </c>
      <c r="F54" s="169">
        <f>H54+J54</f>
        <v>0</v>
      </c>
      <c r="G54" s="170">
        <f>ROUND(E54*F54,2)</f>
        <v>0</v>
      </c>
      <c r="H54" s="170"/>
      <c r="I54" s="170">
        <f>ROUND(E54*H54,2)</f>
        <v>0</v>
      </c>
      <c r="J54" s="170"/>
      <c r="K54" s="170">
        <f>ROUND(E54*J54,2)</f>
        <v>0</v>
      </c>
      <c r="L54" s="170">
        <v>21</v>
      </c>
      <c r="M54" s="170">
        <f>G54*(1+L54/100)</f>
        <v>0</v>
      </c>
      <c r="N54" s="161">
        <v>2.0000000000000001E-4</v>
      </c>
      <c r="O54" s="161">
        <f>ROUND(E54*N54,5)</f>
        <v>3.4499999999999999E-3</v>
      </c>
      <c r="P54" s="161">
        <v>0</v>
      </c>
      <c r="Q54" s="161">
        <f>ROUND(E54*P54,5)</f>
        <v>0</v>
      </c>
      <c r="R54" s="161"/>
      <c r="S54" s="161"/>
      <c r="T54" s="162">
        <v>0</v>
      </c>
      <c r="U54" s="161">
        <f>ROUND(E54*T54,2)</f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169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/>
      <c r="B55" s="159"/>
      <c r="C55" s="192" t="s">
        <v>170</v>
      </c>
      <c r="D55" s="163"/>
      <c r="E55" s="167">
        <v>17.25</v>
      </c>
      <c r="F55" s="170"/>
      <c r="G55" s="170"/>
      <c r="H55" s="170"/>
      <c r="I55" s="170"/>
      <c r="J55" s="170"/>
      <c r="K55" s="170"/>
      <c r="L55" s="170"/>
      <c r="M55" s="170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113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52">
        <v>19</v>
      </c>
      <c r="B56" s="159" t="s">
        <v>171</v>
      </c>
      <c r="C56" s="191" t="s">
        <v>172</v>
      </c>
      <c r="D56" s="161" t="s">
        <v>140</v>
      </c>
      <c r="E56" s="166">
        <v>15</v>
      </c>
      <c r="F56" s="169">
        <f>H56+J56</f>
        <v>0</v>
      </c>
      <c r="G56" s="170">
        <f>ROUND(E56*F56,2)</f>
        <v>0</v>
      </c>
      <c r="H56" s="170"/>
      <c r="I56" s="170">
        <f>ROUND(E56*H56,2)</f>
        <v>0</v>
      </c>
      <c r="J56" s="170"/>
      <c r="K56" s="170">
        <f>ROUND(E56*J56,2)</f>
        <v>0</v>
      </c>
      <c r="L56" s="170">
        <v>21</v>
      </c>
      <c r="M56" s="170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0</v>
      </c>
      <c r="U56" s="161">
        <f>ROUND(E56*T56,2)</f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111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9"/>
      <c r="C57" s="192" t="s">
        <v>166</v>
      </c>
      <c r="D57" s="163"/>
      <c r="E57" s="167">
        <v>15</v>
      </c>
      <c r="F57" s="170"/>
      <c r="G57" s="170"/>
      <c r="H57" s="170"/>
      <c r="I57" s="170"/>
      <c r="J57" s="170"/>
      <c r="K57" s="170"/>
      <c r="L57" s="170"/>
      <c r="M57" s="170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113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52">
        <v>20</v>
      </c>
      <c r="B58" s="159" t="s">
        <v>173</v>
      </c>
      <c r="C58" s="191" t="s">
        <v>174</v>
      </c>
      <c r="D58" s="161" t="s">
        <v>140</v>
      </c>
      <c r="E58" s="166">
        <v>30</v>
      </c>
      <c r="F58" s="169">
        <f>H58+J58</f>
        <v>0</v>
      </c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1">
        <v>0.34499999999999997</v>
      </c>
      <c r="O58" s="161">
        <f>ROUND(E58*N58,5)</f>
        <v>10.35</v>
      </c>
      <c r="P58" s="161">
        <v>0</v>
      </c>
      <c r="Q58" s="161">
        <f>ROUND(E58*P58,5)</f>
        <v>0</v>
      </c>
      <c r="R58" s="161"/>
      <c r="S58" s="161"/>
      <c r="T58" s="162">
        <v>2.5999999999999999E-2</v>
      </c>
      <c r="U58" s="161">
        <f>ROUND(E58*T58,2)</f>
        <v>0.78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111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9"/>
      <c r="C59" s="192" t="s">
        <v>175</v>
      </c>
      <c r="D59" s="163"/>
      <c r="E59" s="167">
        <v>30</v>
      </c>
      <c r="F59" s="170"/>
      <c r="G59" s="170"/>
      <c r="H59" s="170"/>
      <c r="I59" s="170"/>
      <c r="J59" s="170"/>
      <c r="K59" s="170"/>
      <c r="L59" s="170"/>
      <c r="M59" s="170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113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21</v>
      </c>
      <c r="B60" s="159" t="s">
        <v>176</v>
      </c>
      <c r="C60" s="191" t="s">
        <v>177</v>
      </c>
      <c r="D60" s="161" t="s">
        <v>140</v>
      </c>
      <c r="E60" s="166">
        <v>30</v>
      </c>
      <c r="F60" s="169">
        <f>H60+J60</f>
        <v>0</v>
      </c>
      <c r="G60" s="170">
        <f>ROUND(E60*F60,2)</f>
        <v>0</v>
      </c>
      <c r="H60" s="170"/>
      <c r="I60" s="170">
        <f>ROUND(E60*H60,2)</f>
        <v>0</v>
      </c>
      <c r="J60" s="170"/>
      <c r="K60" s="170">
        <f>ROUND(E60*J60,2)</f>
        <v>0</v>
      </c>
      <c r="L60" s="170">
        <v>21</v>
      </c>
      <c r="M60" s="170">
        <f>G60*(1+L60/100)</f>
        <v>0</v>
      </c>
      <c r="N60" s="161">
        <v>0</v>
      </c>
      <c r="O60" s="161">
        <f>ROUND(E60*N60,5)</f>
        <v>0</v>
      </c>
      <c r="P60" s="161">
        <v>0.33</v>
      </c>
      <c r="Q60" s="161">
        <f>ROUND(E60*P60,5)</f>
        <v>9.9</v>
      </c>
      <c r="R60" s="161"/>
      <c r="S60" s="161"/>
      <c r="T60" s="162">
        <v>0.52649999999999997</v>
      </c>
      <c r="U60" s="161">
        <f>ROUND(E60*T60,2)</f>
        <v>15.8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111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9"/>
      <c r="C61" s="192" t="s">
        <v>175</v>
      </c>
      <c r="D61" s="163"/>
      <c r="E61" s="167">
        <v>30</v>
      </c>
      <c r="F61" s="170"/>
      <c r="G61" s="170"/>
      <c r="H61" s="170"/>
      <c r="I61" s="170"/>
      <c r="J61" s="170"/>
      <c r="K61" s="170"/>
      <c r="L61" s="170"/>
      <c r="M61" s="170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113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22</v>
      </c>
      <c r="B62" s="159" t="s">
        <v>178</v>
      </c>
      <c r="C62" s="191" t="s">
        <v>179</v>
      </c>
      <c r="D62" s="161" t="s">
        <v>151</v>
      </c>
      <c r="E62" s="166">
        <v>9.9</v>
      </c>
      <c r="F62" s="169">
        <f>H62+J62</f>
        <v>0</v>
      </c>
      <c r="G62" s="170">
        <f>ROUND(E62*F62,2)</f>
        <v>0</v>
      </c>
      <c r="H62" s="170"/>
      <c r="I62" s="170">
        <f>ROUND(E62*H62,2)</f>
        <v>0</v>
      </c>
      <c r="J62" s="170"/>
      <c r="K62" s="170">
        <f>ROUND(E62*J62,2)</f>
        <v>0</v>
      </c>
      <c r="L62" s="170">
        <v>21</v>
      </c>
      <c r="M62" s="170">
        <f>G62*(1+L62/100)</f>
        <v>0</v>
      </c>
      <c r="N62" s="161">
        <v>0</v>
      </c>
      <c r="O62" s="161">
        <f>ROUND(E62*N62,5)</f>
        <v>0</v>
      </c>
      <c r="P62" s="161">
        <v>0</v>
      </c>
      <c r="Q62" s="161">
        <f>ROUND(E62*P62,5)</f>
        <v>0</v>
      </c>
      <c r="R62" s="161"/>
      <c r="S62" s="161"/>
      <c r="T62" s="162">
        <v>0.49</v>
      </c>
      <c r="U62" s="161">
        <f>ROUND(E62*T62,2)</f>
        <v>4.8499999999999996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111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9"/>
      <c r="C63" s="192" t="s">
        <v>180</v>
      </c>
      <c r="D63" s="163"/>
      <c r="E63" s="167">
        <v>9.9</v>
      </c>
      <c r="F63" s="170"/>
      <c r="G63" s="170"/>
      <c r="H63" s="170"/>
      <c r="I63" s="170"/>
      <c r="J63" s="170"/>
      <c r="K63" s="170"/>
      <c r="L63" s="170"/>
      <c r="M63" s="170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113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23</v>
      </c>
      <c r="B64" s="159" t="s">
        <v>181</v>
      </c>
      <c r="C64" s="191" t="s">
        <v>182</v>
      </c>
      <c r="D64" s="161" t="s">
        <v>151</v>
      </c>
      <c r="E64" s="166">
        <v>89.1</v>
      </c>
      <c r="F64" s="169">
        <f>H64+J64</f>
        <v>0</v>
      </c>
      <c r="G64" s="170">
        <f>ROUND(E64*F64,2)</f>
        <v>0</v>
      </c>
      <c r="H64" s="170"/>
      <c r="I64" s="170">
        <f>ROUND(E64*H64,2)</f>
        <v>0</v>
      </c>
      <c r="J64" s="170"/>
      <c r="K64" s="170">
        <f>ROUND(E64*J64,2)</f>
        <v>0</v>
      </c>
      <c r="L64" s="170">
        <v>21</v>
      </c>
      <c r="M64" s="170">
        <f>G64*(1+L64/100)</f>
        <v>0</v>
      </c>
      <c r="N64" s="161">
        <v>0</v>
      </c>
      <c r="O64" s="161">
        <f>ROUND(E64*N64,5)</f>
        <v>0</v>
      </c>
      <c r="P64" s="161">
        <v>0</v>
      </c>
      <c r="Q64" s="161">
        <f>ROUND(E64*P64,5)</f>
        <v>0</v>
      </c>
      <c r="R64" s="161"/>
      <c r="S64" s="161"/>
      <c r="T64" s="162">
        <v>0</v>
      </c>
      <c r="U64" s="161">
        <f>ROUND(E64*T64,2)</f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111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/>
      <c r="B65" s="159"/>
      <c r="C65" s="192" t="s">
        <v>183</v>
      </c>
      <c r="D65" s="163"/>
      <c r="E65" s="167">
        <v>89.1</v>
      </c>
      <c r="F65" s="170"/>
      <c r="G65" s="170"/>
      <c r="H65" s="170"/>
      <c r="I65" s="170"/>
      <c r="J65" s="170"/>
      <c r="K65" s="170"/>
      <c r="L65" s="170"/>
      <c r="M65" s="170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113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2">
        <v>24</v>
      </c>
      <c r="B66" s="159" t="s">
        <v>184</v>
      </c>
      <c r="C66" s="191" t="s">
        <v>185</v>
      </c>
      <c r="D66" s="161" t="s">
        <v>151</v>
      </c>
      <c r="E66" s="166">
        <v>9.9</v>
      </c>
      <c r="F66" s="169">
        <f>H66+J66</f>
        <v>0</v>
      </c>
      <c r="G66" s="170">
        <f>ROUND(E66*F66,2)</f>
        <v>0</v>
      </c>
      <c r="H66" s="170"/>
      <c r="I66" s="170">
        <f>ROUND(E66*H66,2)</f>
        <v>0</v>
      </c>
      <c r="J66" s="170"/>
      <c r="K66" s="170">
        <f>ROUND(E66*J66,2)</f>
        <v>0</v>
      </c>
      <c r="L66" s="170">
        <v>21</v>
      </c>
      <c r="M66" s="170">
        <f>G66*(1+L66/100)</f>
        <v>0</v>
      </c>
      <c r="N66" s="161">
        <v>0</v>
      </c>
      <c r="O66" s="161">
        <f>ROUND(E66*N66,5)</f>
        <v>0</v>
      </c>
      <c r="P66" s="161">
        <v>0</v>
      </c>
      <c r="Q66" s="161">
        <f>ROUND(E66*P66,5)</f>
        <v>0</v>
      </c>
      <c r="R66" s="161"/>
      <c r="S66" s="161"/>
      <c r="T66" s="162">
        <v>0</v>
      </c>
      <c r="U66" s="161">
        <f>ROUND(E66*T66,2)</f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111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/>
      <c r="B67" s="159"/>
      <c r="C67" s="192" t="s">
        <v>180</v>
      </c>
      <c r="D67" s="163"/>
      <c r="E67" s="167">
        <v>9.9</v>
      </c>
      <c r="F67" s="170"/>
      <c r="G67" s="170"/>
      <c r="H67" s="170"/>
      <c r="I67" s="170"/>
      <c r="J67" s="170"/>
      <c r="K67" s="170"/>
      <c r="L67" s="170"/>
      <c r="M67" s="170"/>
      <c r="N67" s="161"/>
      <c r="O67" s="161"/>
      <c r="P67" s="161"/>
      <c r="Q67" s="161"/>
      <c r="R67" s="161"/>
      <c r="S67" s="161"/>
      <c r="T67" s="162"/>
      <c r="U67" s="161"/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113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53" t="s">
        <v>106</v>
      </c>
      <c r="B68" s="160" t="s">
        <v>53</v>
      </c>
      <c r="C68" s="193" t="s">
        <v>54</v>
      </c>
      <c r="D68" s="164"/>
      <c r="E68" s="168"/>
      <c r="F68" s="171"/>
      <c r="G68" s="171">
        <f>SUMIF(AE69:AE90,"&lt;&gt;NOR",G69:G90)</f>
        <v>0</v>
      </c>
      <c r="H68" s="171"/>
      <c r="I68" s="171">
        <f>SUM(I69:I90)</f>
        <v>0</v>
      </c>
      <c r="J68" s="171"/>
      <c r="K68" s="171">
        <f>SUM(K69:K90)</f>
        <v>0</v>
      </c>
      <c r="L68" s="171"/>
      <c r="M68" s="171">
        <f>SUM(M69:M90)</f>
        <v>0</v>
      </c>
      <c r="N68" s="164"/>
      <c r="O68" s="164">
        <f>SUM(O69:O90)</f>
        <v>28.732799999999997</v>
      </c>
      <c r="P68" s="164"/>
      <c r="Q68" s="164">
        <f>SUM(Q69:Q90)</f>
        <v>0</v>
      </c>
      <c r="R68" s="164"/>
      <c r="S68" s="164"/>
      <c r="T68" s="165"/>
      <c r="U68" s="164">
        <f>SUM(U69:U90)</f>
        <v>131.28</v>
      </c>
      <c r="AE68" t="s">
        <v>107</v>
      </c>
    </row>
    <row r="69" spans="1:60" outlineLevel="1" x14ac:dyDescent="0.2">
      <c r="A69" s="152">
        <v>25</v>
      </c>
      <c r="B69" s="159" t="s">
        <v>186</v>
      </c>
      <c r="C69" s="191" t="s">
        <v>187</v>
      </c>
      <c r="D69" s="161" t="s">
        <v>140</v>
      </c>
      <c r="E69" s="166">
        <v>410</v>
      </c>
      <c r="F69" s="169">
        <f>H69+J69</f>
        <v>0</v>
      </c>
      <c r="G69" s="170">
        <f>ROUND(E69*F69,2)</f>
        <v>0</v>
      </c>
      <c r="H69" s="170"/>
      <c r="I69" s="170">
        <f>ROUND(E69*H69,2)</f>
        <v>0</v>
      </c>
      <c r="J69" s="170"/>
      <c r="K69" s="170">
        <f>ROUND(E69*J69,2)</f>
        <v>0</v>
      </c>
      <c r="L69" s="170">
        <v>21</v>
      </c>
      <c r="M69" s="170">
        <f>G69*(1+L69/100)</f>
        <v>0</v>
      </c>
      <c r="N69" s="161">
        <v>0</v>
      </c>
      <c r="O69" s="161">
        <f>ROUND(E69*N69,5)</f>
        <v>0</v>
      </c>
      <c r="P69" s="161">
        <v>0</v>
      </c>
      <c r="Q69" s="161">
        <f>ROUND(E69*P69,5)</f>
        <v>0</v>
      </c>
      <c r="R69" s="161"/>
      <c r="S69" s="161"/>
      <c r="T69" s="162">
        <v>3.8999999999999998E-3</v>
      </c>
      <c r="U69" s="161">
        <f>ROUND(E69*T69,2)</f>
        <v>1.6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111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/>
      <c r="B70" s="159"/>
      <c r="C70" s="192" t="s">
        <v>188</v>
      </c>
      <c r="D70" s="163"/>
      <c r="E70" s="167">
        <v>410</v>
      </c>
      <c r="F70" s="170"/>
      <c r="G70" s="170"/>
      <c r="H70" s="170"/>
      <c r="I70" s="170"/>
      <c r="J70" s="170"/>
      <c r="K70" s="170"/>
      <c r="L70" s="170"/>
      <c r="M70" s="170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113</v>
      </c>
      <c r="AF70" s="151">
        <v>0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26</v>
      </c>
      <c r="B71" s="159" t="s">
        <v>189</v>
      </c>
      <c r="C71" s="191" t="s">
        <v>190</v>
      </c>
      <c r="D71" s="161" t="s">
        <v>191</v>
      </c>
      <c r="E71" s="166">
        <v>20.5</v>
      </c>
      <c r="F71" s="169">
        <f>H71+J71</f>
        <v>0</v>
      </c>
      <c r="G71" s="170">
        <f>ROUND(E71*F71,2)</f>
        <v>0</v>
      </c>
      <c r="H71" s="170"/>
      <c r="I71" s="170">
        <f>ROUND(E71*H71,2)</f>
        <v>0</v>
      </c>
      <c r="J71" s="170"/>
      <c r="K71" s="170">
        <f>ROUND(E71*J71,2)</f>
        <v>0</v>
      </c>
      <c r="L71" s="170">
        <v>21</v>
      </c>
      <c r="M71" s="170">
        <f>G71*(1+L71/100)</f>
        <v>0</v>
      </c>
      <c r="N71" s="161">
        <v>1E-3</v>
      </c>
      <c r="O71" s="161">
        <f>ROUND(E71*N71,5)</f>
        <v>2.0500000000000001E-2</v>
      </c>
      <c r="P71" s="161">
        <v>0</v>
      </c>
      <c r="Q71" s="161">
        <f>ROUND(E71*P71,5)</f>
        <v>0</v>
      </c>
      <c r="R71" s="161"/>
      <c r="S71" s="161"/>
      <c r="T71" s="162">
        <v>0</v>
      </c>
      <c r="U71" s="161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169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/>
      <c r="B72" s="159"/>
      <c r="C72" s="192" t="s">
        <v>192</v>
      </c>
      <c r="D72" s="163"/>
      <c r="E72" s="167">
        <v>20.5</v>
      </c>
      <c r="F72" s="170"/>
      <c r="G72" s="170"/>
      <c r="H72" s="170"/>
      <c r="I72" s="170"/>
      <c r="J72" s="170"/>
      <c r="K72" s="170"/>
      <c r="L72" s="170"/>
      <c r="M72" s="170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113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27</v>
      </c>
      <c r="B73" s="159" t="s">
        <v>193</v>
      </c>
      <c r="C73" s="191" t="s">
        <v>194</v>
      </c>
      <c r="D73" s="161" t="s">
        <v>110</v>
      </c>
      <c r="E73" s="166">
        <v>41</v>
      </c>
      <c r="F73" s="169">
        <f>H73+J73</f>
        <v>0</v>
      </c>
      <c r="G73" s="170">
        <f>ROUND(E73*F73,2)</f>
        <v>0</v>
      </c>
      <c r="H73" s="170"/>
      <c r="I73" s="170">
        <f>ROUND(E73*H73,2)</f>
        <v>0</v>
      </c>
      <c r="J73" s="170"/>
      <c r="K73" s="170">
        <f>ROUND(E73*J73,2)</f>
        <v>0</v>
      </c>
      <c r="L73" s="170">
        <v>21</v>
      </c>
      <c r="M73" s="170">
        <f>G73*(1+L73/100)</f>
        <v>0</v>
      </c>
      <c r="N73" s="161">
        <v>0.7</v>
      </c>
      <c r="O73" s="161">
        <f>ROUND(E73*N73,5)</f>
        <v>28.7</v>
      </c>
      <c r="P73" s="161">
        <v>0</v>
      </c>
      <c r="Q73" s="161">
        <f>ROUND(E73*P73,5)</f>
        <v>0</v>
      </c>
      <c r="R73" s="161"/>
      <c r="S73" s="161"/>
      <c r="T73" s="162">
        <v>0</v>
      </c>
      <c r="U73" s="161">
        <f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111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/>
      <c r="B74" s="159"/>
      <c r="C74" s="192" t="s">
        <v>195</v>
      </c>
      <c r="D74" s="163"/>
      <c r="E74" s="167">
        <v>41</v>
      </c>
      <c r="F74" s="170"/>
      <c r="G74" s="170"/>
      <c r="H74" s="170"/>
      <c r="I74" s="170"/>
      <c r="J74" s="170"/>
      <c r="K74" s="170"/>
      <c r="L74" s="170"/>
      <c r="M74" s="170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113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52">
        <v>28</v>
      </c>
      <c r="B75" s="159" t="s">
        <v>196</v>
      </c>
      <c r="C75" s="191" t="s">
        <v>197</v>
      </c>
      <c r="D75" s="161" t="s">
        <v>110</v>
      </c>
      <c r="E75" s="166">
        <v>41</v>
      </c>
      <c r="F75" s="169">
        <f>H75+J75</f>
        <v>0</v>
      </c>
      <c r="G75" s="170">
        <f>ROUND(E75*F75,2)</f>
        <v>0</v>
      </c>
      <c r="H75" s="170"/>
      <c r="I75" s="170">
        <f>ROUND(E75*H75,2)</f>
        <v>0</v>
      </c>
      <c r="J75" s="170"/>
      <c r="K75" s="170">
        <f>ROUND(E75*J75,2)</f>
        <v>0</v>
      </c>
      <c r="L75" s="170">
        <v>21</v>
      </c>
      <c r="M75" s="170">
        <f>G75*(1+L75/100)</f>
        <v>0</v>
      </c>
      <c r="N75" s="161">
        <v>0</v>
      </c>
      <c r="O75" s="161">
        <f>ROUND(E75*N75,5)</f>
        <v>0</v>
      </c>
      <c r="P75" s="161">
        <v>0</v>
      </c>
      <c r="Q75" s="161">
        <f>ROUND(E75*P75,5)</f>
        <v>0</v>
      </c>
      <c r="R75" s="161"/>
      <c r="S75" s="161"/>
      <c r="T75" s="162">
        <v>0.65200000000000002</v>
      </c>
      <c r="U75" s="161">
        <f>ROUND(E75*T75,2)</f>
        <v>26.73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111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/>
      <c r="B76" s="159"/>
      <c r="C76" s="192" t="s">
        <v>195</v>
      </c>
      <c r="D76" s="163"/>
      <c r="E76" s="167">
        <v>41</v>
      </c>
      <c r="F76" s="170"/>
      <c r="G76" s="170"/>
      <c r="H76" s="170"/>
      <c r="I76" s="170"/>
      <c r="J76" s="170"/>
      <c r="K76" s="170"/>
      <c r="L76" s="170"/>
      <c r="M76" s="170"/>
      <c r="N76" s="161"/>
      <c r="O76" s="161"/>
      <c r="P76" s="161"/>
      <c r="Q76" s="161"/>
      <c r="R76" s="161"/>
      <c r="S76" s="161"/>
      <c r="T76" s="162"/>
      <c r="U76" s="161"/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113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29</v>
      </c>
      <c r="B77" s="159" t="s">
        <v>198</v>
      </c>
      <c r="C77" s="191" t="s">
        <v>199</v>
      </c>
      <c r="D77" s="161" t="s">
        <v>110</v>
      </c>
      <c r="E77" s="166">
        <v>41</v>
      </c>
      <c r="F77" s="169">
        <f>H77+J77</f>
        <v>0</v>
      </c>
      <c r="G77" s="170">
        <f>ROUND(E77*F77,2)</f>
        <v>0</v>
      </c>
      <c r="H77" s="170"/>
      <c r="I77" s="170">
        <f>ROUND(E77*H77,2)</f>
        <v>0</v>
      </c>
      <c r="J77" s="170"/>
      <c r="K77" s="170">
        <f>ROUND(E77*J77,2)</f>
        <v>0</v>
      </c>
      <c r="L77" s="170">
        <v>21</v>
      </c>
      <c r="M77" s="170">
        <f>G77*(1+L77/100)</f>
        <v>0</v>
      </c>
      <c r="N77" s="161">
        <v>0</v>
      </c>
      <c r="O77" s="161">
        <f>ROUND(E77*N77,5)</f>
        <v>0</v>
      </c>
      <c r="P77" s="161">
        <v>0</v>
      </c>
      <c r="Q77" s="161">
        <f>ROUND(E77*P77,5)</f>
        <v>0</v>
      </c>
      <c r="R77" s="161"/>
      <c r="S77" s="161"/>
      <c r="T77" s="162">
        <v>1.0999999999999999E-2</v>
      </c>
      <c r="U77" s="161">
        <f>ROUND(E77*T77,2)</f>
        <v>0.45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111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/>
      <c r="B78" s="159"/>
      <c r="C78" s="192" t="s">
        <v>195</v>
      </c>
      <c r="D78" s="163"/>
      <c r="E78" s="167">
        <v>41</v>
      </c>
      <c r="F78" s="170"/>
      <c r="G78" s="170"/>
      <c r="H78" s="170"/>
      <c r="I78" s="170"/>
      <c r="J78" s="170"/>
      <c r="K78" s="170"/>
      <c r="L78" s="170"/>
      <c r="M78" s="170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113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30</v>
      </c>
      <c r="B79" s="159" t="s">
        <v>200</v>
      </c>
      <c r="C79" s="191" t="s">
        <v>201</v>
      </c>
      <c r="D79" s="161" t="s">
        <v>140</v>
      </c>
      <c r="E79" s="166">
        <v>410</v>
      </c>
      <c r="F79" s="169">
        <f>H79+J79</f>
        <v>0</v>
      </c>
      <c r="G79" s="170">
        <f>ROUND(E79*F79,2)</f>
        <v>0</v>
      </c>
      <c r="H79" s="170"/>
      <c r="I79" s="170">
        <f>ROUND(E79*H79,2)</f>
        <v>0</v>
      </c>
      <c r="J79" s="170"/>
      <c r="K79" s="170">
        <f>ROUND(E79*J79,2)</f>
        <v>0</v>
      </c>
      <c r="L79" s="170">
        <v>21</v>
      </c>
      <c r="M79" s="170">
        <f>G79*(1+L79/100)</f>
        <v>0</v>
      </c>
      <c r="N79" s="161">
        <v>0</v>
      </c>
      <c r="O79" s="161">
        <f>ROUND(E79*N79,5)</f>
        <v>0</v>
      </c>
      <c r="P79" s="161">
        <v>0</v>
      </c>
      <c r="Q79" s="161">
        <f>ROUND(E79*P79,5)</f>
        <v>0</v>
      </c>
      <c r="R79" s="161"/>
      <c r="S79" s="161"/>
      <c r="T79" s="162">
        <v>0.13</v>
      </c>
      <c r="U79" s="161">
        <f>ROUND(E79*T79,2)</f>
        <v>53.3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111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/>
      <c r="B80" s="159"/>
      <c r="C80" s="192" t="s">
        <v>188</v>
      </c>
      <c r="D80" s="163"/>
      <c r="E80" s="167">
        <v>410</v>
      </c>
      <c r="F80" s="170"/>
      <c r="G80" s="170"/>
      <c r="H80" s="170"/>
      <c r="I80" s="170"/>
      <c r="J80" s="170"/>
      <c r="K80" s="170"/>
      <c r="L80" s="170"/>
      <c r="M80" s="170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113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31</v>
      </c>
      <c r="B81" s="159" t="s">
        <v>202</v>
      </c>
      <c r="C81" s="191" t="s">
        <v>203</v>
      </c>
      <c r="D81" s="161" t="s">
        <v>140</v>
      </c>
      <c r="E81" s="166">
        <v>410</v>
      </c>
      <c r="F81" s="169">
        <f>H81+J81</f>
        <v>0</v>
      </c>
      <c r="G81" s="170">
        <f>ROUND(E81*F81,2)</f>
        <v>0</v>
      </c>
      <c r="H81" s="170"/>
      <c r="I81" s="170">
        <f>ROUND(E81*H81,2)</f>
        <v>0</v>
      </c>
      <c r="J81" s="170"/>
      <c r="K81" s="170">
        <f>ROUND(E81*J81,2)</f>
        <v>0</v>
      </c>
      <c r="L81" s="170">
        <v>21</v>
      </c>
      <c r="M81" s="170">
        <f>G81*(1+L81/100)</f>
        <v>0</v>
      </c>
      <c r="N81" s="161">
        <v>0</v>
      </c>
      <c r="O81" s="161">
        <f>ROUND(E81*N81,5)</f>
        <v>0</v>
      </c>
      <c r="P81" s="161">
        <v>0</v>
      </c>
      <c r="Q81" s="161">
        <f>ROUND(E81*P81,5)</f>
        <v>0</v>
      </c>
      <c r="R81" s="161"/>
      <c r="S81" s="161"/>
      <c r="T81" s="162">
        <v>2E-3</v>
      </c>
      <c r="U81" s="161">
        <f>ROUND(E81*T81,2)</f>
        <v>0.82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111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/>
      <c r="B82" s="159"/>
      <c r="C82" s="192" t="s">
        <v>188</v>
      </c>
      <c r="D82" s="163"/>
      <c r="E82" s="167">
        <v>410</v>
      </c>
      <c r="F82" s="170"/>
      <c r="G82" s="170"/>
      <c r="H82" s="170"/>
      <c r="I82" s="170"/>
      <c r="J82" s="170"/>
      <c r="K82" s="170"/>
      <c r="L82" s="170"/>
      <c r="M82" s="170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113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>
        <v>32</v>
      </c>
      <c r="B83" s="159" t="s">
        <v>204</v>
      </c>
      <c r="C83" s="191" t="s">
        <v>205</v>
      </c>
      <c r="D83" s="161" t="s">
        <v>140</v>
      </c>
      <c r="E83" s="166">
        <v>410</v>
      </c>
      <c r="F83" s="169">
        <f>H83+J83</f>
        <v>0</v>
      </c>
      <c r="G83" s="170">
        <f>ROUND(E83*F83,2)</f>
        <v>0</v>
      </c>
      <c r="H83" s="170"/>
      <c r="I83" s="170">
        <f>ROUND(E83*H83,2)</f>
        <v>0</v>
      </c>
      <c r="J83" s="170"/>
      <c r="K83" s="170">
        <f>ROUND(E83*J83,2)</f>
        <v>0</v>
      </c>
      <c r="L83" s="170">
        <v>21</v>
      </c>
      <c r="M83" s="170">
        <f>G83*(1+L83/100)</f>
        <v>0</v>
      </c>
      <c r="N83" s="161">
        <v>0</v>
      </c>
      <c r="O83" s="161">
        <f>ROUND(E83*N83,5)</f>
        <v>0</v>
      </c>
      <c r="P83" s="161">
        <v>0</v>
      </c>
      <c r="Q83" s="161">
        <f>ROUND(E83*P83,5)</f>
        <v>0</v>
      </c>
      <c r="R83" s="161"/>
      <c r="S83" s="161"/>
      <c r="T83" s="162">
        <v>0.02</v>
      </c>
      <c r="U83" s="161">
        <f>ROUND(E83*T83,2)</f>
        <v>8.1999999999999993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111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/>
      <c r="B84" s="159"/>
      <c r="C84" s="192" t="s">
        <v>188</v>
      </c>
      <c r="D84" s="163"/>
      <c r="E84" s="167">
        <v>410</v>
      </c>
      <c r="F84" s="170"/>
      <c r="G84" s="170"/>
      <c r="H84" s="170"/>
      <c r="I84" s="170"/>
      <c r="J84" s="170"/>
      <c r="K84" s="170"/>
      <c r="L84" s="170"/>
      <c r="M84" s="170"/>
      <c r="N84" s="161"/>
      <c r="O84" s="161"/>
      <c r="P84" s="161"/>
      <c r="Q84" s="161"/>
      <c r="R84" s="161"/>
      <c r="S84" s="161"/>
      <c r="T84" s="162"/>
      <c r="U84" s="161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113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33</v>
      </c>
      <c r="B85" s="159" t="s">
        <v>206</v>
      </c>
      <c r="C85" s="191" t="s">
        <v>207</v>
      </c>
      <c r="D85" s="161" t="s">
        <v>140</v>
      </c>
      <c r="E85" s="166">
        <v>410</v>
      </c>
      <c r="F85" s="169">
        <f>H85+J85</f>
        <v>0</v>
      </c>
      <c r="G85" s="170">
        <f>ROUND(E85*F85,2)</f>
        <v>0</v>
      </c>
      <c r="H85" s="170"/>
      <c r="I85" s="170">
        <f>ROUND(E85*H85,2)</f>
        <v>0</v>
      </c>
      <c r="J85" s="170"/>
      <c r="K85" s="170">
        <f>ROUND(E85*J85,2)</f>
        <v>0</v>
      </c>
      <c r="L85" s="170">
        <v>21</v>
      </c>
      <c r="M85" s="170">
        <f>G85*(1+L85/100)</f>
        <v>0</v>
      </c>
      <c r="N85" s="161">
        <v>0</v>
      </c>
      <c r="O85" s="161">
        <f>ROUND(E85*N85,5)</f>
        <v>0</v>
      </c>
      <c r="P85" s="161">
        <v>0</v>
      </c>
      <c r="Q85" s="161">
        <f>ROUND(E85*P85,5)</f>
        <v>0</v>
      </c>
      <c r="R85" s="161"/>
      <c r="S85" s="161"/>
      <c r="T85" s="162">
        <v>1E-3</v>
      </c>
      <c r="U85" s="161">
        <f>ROUND(E85*T85,2)</f>
        <v>0.41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111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/>
      <c r="B86" s="159"/>
      <c r="C86" s="192" t="s">
        <v>188</v>
      </c>
      <c r="D86" s="163"/>
      <c r="E86" s="167">
        <v>410</v>
      </c>
      <c r="F86" s="170"/>
      <c r="G86" s="170"/>
      <c r="H86" s="170"/>
      <c r="I86" s="170"/>
      <c r="J86" s="170"/>
      <c r="K86" s="170"/>
      <c r="L86" s="170"/>
      <c r="M86" s="170"/>
      <c r="N86" s="161"/>
      <c r="O86" s="161"/>
      <c r="P86" s="161"/>
      <c r="Q86" s="161"/>
      <c r="R86" s="161"/>
      <c r="S86" s="161"/>
      <c r="T86" s="162"/>
      <c r="U86" s="161"/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113</v>
      </c>
      <c r="AF86" s="151">
        <v>0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>
        <v>34</v>
      </c>
      <c r="B87" s="159" t="s">
        <v>208</v>
      </c>
      <c r="C87" s="191" t="s">
        <v>209</v>
      </c>
      <c r="D87" s="161" t="s">
        <v>140</v>
      </c>
      <c r="E87" s="166">
        <v>410</v>
      </c>
      <c r="F87" s="169">
        <f>H87+J87</f>
        <v>0</v>
      </c>
      <c r="G87" s="170">
        <f>ROUND(E87*F87,2)</f>
        <v>0</v>
      </c>
      <c r="H87" s="170"/>
      <c r="I87" s="170">
        <f>ROUND(E87*H87,2)</f>
        <v>0</v>
      </c>
      <c r="J87" s="170"/>
      <c r="K87" s="170">
        <f>ROUND(E87*J87,2)</f>
        <v>0</v>
      </c>
      <c r="L87" s="170">
        <v>21</v>
      </c>
      <c r="M87" s="170">
        <f>G87*(1+L87/100)</f>
        <v>0</v>
      </c>
      <c r="N87" s="161">
        <v>0</v>
      </c>
      <c r="O87" s="161">
        <f>ROUND(E87*N87,5)</f>
        <v>0</v>
      </c>
      <c r="P87" s="161">
        <v>0</v>
      </c>
      <c r="Q87" s="161">
        <f>ROUND(E87*P87,5)</f>
        <v>0</v>
      </c>
      <c r="R87" s="161"/>
      <c r="S87" s="161"/>
      <c r="T87" s="162">
        <v>9.7000000000000003E-2</v>
      </c>
      <c r="U87" s="161">
        <f>ROUND(E87*T87,2)</f>
        <v>39.770000000000003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111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/>
      <c r="B88" s="159"/>
      <c r="C88" s="192" t="s">
        <v>188</v>
      </c>
      <c r="D88" s="163"/>
      <c r="E88" s="167">
        <v>410</v>
      </c>
      <c r="F88" s="170"/>
      <c r="G88" s="170"/>
      <c r="H88" s="170"/>
      <c r="I88" s="170"/>
      <c r="J88" s="170"/>
      <c r="K88" s="170"/>
      <c r="L88" s="170"/>
      <c r="M88" s="170"/>
      <c r="N88" s="161"/>
      <c r="O88" s="161"/>
      <c r="P88" s="161"/>
      <c r="Q88" s="161"/>
      <c r="R88" s="161"/>
      <c r="S88" s="161"/>
      <c r="T88" s="162"/>
      <c r="U88" s="161"/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113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35</v>
      </c>
      <c r="B89" s="159" t="s">
        <v>210</v>
      </c>
      <c r="C89" s="191" t="s">
        <v>211</v>
      </c>
      <c r="D89" s="161" t="s">
        <v>212</v>
      </c>
      <c r="E89" s="166">
        <v>12.3</v>
      </c>
      <c r="F89" s="169">
        <f>H89+J89</f>
        <v>0</v>
      </c>
      <c r="G89" s="170">
        <f>ROUND(E89*F89,2)</f>
        <v>0</v>
      </c>
      <c r="H89" s="170"/>
      <c r="I89" s="170">
        <f>ROUND(E89*H89,2)</f>
        <v>0</v>
      </c>
      <c r="J89" s="170"/>
      <c r="K89" s="170">
        <f>ROUND(E89*J89,2)</f>
        <v>0</v>
      </c>
      <c r="L89" s="170">
        <v>21</v>
      </c>
      <c r="M89" s="170">
        <f>G89*(1+L89/100)</f>
        <v>0</v>
      </c>
      <c r="N89" s="161">
        <v>1E-3</v>
      </c>
      <c r="O89" s="161">
        <f>ROUND(E89*N89,5)</f>
        <v>1.23E-2</v>
      </c>
      <c r="P89" s="161">
        <v>0</v>
      </c>
      <c r="Q89" s="161">
        <f>ROUND(E89*P89,5)</f>
        <v>0</v>
      </c>
      <c r="R89" s="161"/>
      <c r="S89" s="161"/>
      <c r="T89" s="162">
        <v>0</v>
      </c>
      <c r="U89" s="161">
        <f>ROUND(E89*T89,2)</f>
        <v>0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169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/>
      <c r="B90" s="159"/>
      <c r="C90" s="192" t="s">
        <v>213</v>
      </c>
      <c r="D90" s="163"/>
      <c r="E90" s="167">
        <v>12.3</v>
      </c>
      <c r="F90" s="170"/>
      <c r="G90" s="170"/>
      <c r="H90" s="170"/>
      <c r="I90" s="170"/>
      <c r="J90" s="170"/>
      <c r="K90" s="170"/>
      <c r="L90" s="170"/>
      <c r="M90" s="170"/>
      <c r="N90" s="161"/>
      <c r="O90" s="161"/>
      <c r="P90" s="161"/>
      <c r="Q90" s="161"/>
      <c r="R90" s="161"/>
      <c r="S90" s="161"/>
      <c r="T90" s="162"/>
      <c r="U90" s="161"/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113</v>
      </c>
      <c r="AF90" s="151">
        <v>0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x14ac:dyDescent="0.2">
      <c r="A91" s="153" t="s">
        <v>106</v>
      </c>
      <c r="B91" s="160" t="s">
        <v>55</v>
      </c>
      <c r="C91" s="193" t="s">
        <v>56</v>
      </c>
      <c r="D91" s="164"/>
      <c r="E91" s="168"/>
      <c r="F91" s="171"/>
      <c r="G91" s="171">
        <f>SUMIF(AE92:AE117,"&lt;&gt;NOR",G92:G117)</f>
        <v>0</v>
      </c>
      <c r="H91" s="171"/>
      <c r="I91" s="171">
        <f>SUM(I92:I117)</f>
        <v>0</v>
      </c>
      <c r="J91" s="171"/>
      <c r="K91" s="171">
        <f>SUM(K92:K117)</f>
        <v>0</v>
      </c>
      <c r="L91" s="171"/>
      <c r="M91" s="171">
        <f>SUM(M92:M117)</f>
        <v>0</v>
      </c>
      <c r="N91" s="164"/>
      <c r="O91" s="164">
        <f>SUM(O92:O117)</f>
        <v>24.368369999999999</v>
      </c>
      <c r="P91" s="164"/>
      <c r="Q91" s="164">
        <f>SUM(Q92:Q117)</f>
        <v>0</v>
      </c>
      <c r="R91" s="164"/>
      <c r="S91" s="164"/>
      <c r="T91" s="165"/>
      <c r="U91" s="164">
        <f>SUM(U92:U117)</f>
        <v>18.399999999999999</v>
      </c>
      <c r="AE91" t="s">
        <v>107</v>
      </c>
    </row>
    <row r="92" spans="1:60" outlineLevel="1" x14ac:dyDescent="0.2">
      <c r="A92" s="152">
        <v>36</v>
      </c>
      <c r="B92" s="159" t="s">
        <v>214</v>
      </c>
      <c r="C92" s="191" t="s">
        <v>215</v>
      </c>
      <c r="D92" s="161" t="s">
        <v>110</v>
      </c>
      <c r="E92" s="166">
        <v>0.27524999999999999</v>
      </c>
      <c r="F92" s="169">
        <f>H92+J92</f>
        <v>0</v>
      </c>
      <c r="G92" s="170">
        <f>ROUND(E92*F92,2)</f>
        <v>0</v>
      </c>
      <c r="H92" s="170"/>
      <c r="I92" s="170">
        <f>ROUND(E92*H92,2)</f>
        <v>0</v>
      </c>
      <c r="J92" s="170"/>
      <c r="K92" s="170">
        <f>ROUND(E92*J92,2)</f>
        <v>0</v>
      </c>
      <c r="L92" s="170">
        <v>21</v>
      </c>
      <c r="M92" s="170">
        <f>G92*(1+L92/100)</f>
        <v>0</v>
      </c>
      <c r="N92" s="161">
        <v>2.1</v>
      </c>
      <c r="O92" s="161">
        <f>ROUND(E92*N92,5)</f>
        <v>0.57803000000000004</v>
      </c>
      <c r="P92" s="161">
        <v>0</v>
      </c>
      <c r="Q92" s="161">
        <f>ROUND(E92*P92,5)</f>
        <v>0</v>
      </c>
      <c r="R92" s="161"/>
      <c r="S92" s="161"/>
      <c r="T92" s="162">
        <v>0.96499999999999997</v>
      </c>
      <c r="U92" s="161">
        <f>ROUND(E92*T92,2)</f>
        <v>0.27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111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/>
      <c r="B93" s="159"/>
      <c r="C93" s="192" t="s">
        <v>216</v>
      </c>
      <c r="D93" s="163"/>
      <c r="E93" s="167">
        <v>3.7499999999999999E-2</v>
      </c>
      <c r="F93" s="170"/>
      <c r="G93" s="170"/>
      <c r="H93" s="170"/>
      <c r="I93" s="170"/>
      <c r="J93" s="170"/>
      <c r="K93" s="170"/>
      <c r="L93" s="170"/>
      <c r="M93" s="170"/>
      <c r="N93" s="161"/>
      <c r="O93" s="161"/>
      <c r="P93" s="161"/>
      <c r="Q93" s="161"/>
      <c r="R93" s="161"/>
      <c r="S93" s="161"/>
      <c r="T93" s="162"/>
      <c r="U93" s="161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113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/>
      <c r="B94" s="159"/>
      <c r="C94" s="192" t="s">
        <v>217</v>
      </c>
      <c r="D94" s="163"/>
      <c r="E94" s="167">
        <v>3.7499999999999999E-2</v>
      </c>
      <c r="F94" s="170"/>
      <c r="G94" s="170"/>
      <c r="H94" s="170"/>
      <c r="I94" s="170"/>
      <c r="J94" s="170"/>
      <c r="K94" s="170"/>
      <c r="L94" s="170"/>
      <c r="M94" s="170"/>
      <c r="N94" s="161"/>
      <c r="O94" s="161"/>
      <c r="P94" s="161"/>
      <c r="Q94" s="161"/>
      <c r="R94" s="161"/>
      <c r="S94" s="161"/>
      <c r="T94" s="162"/>
      <c r="U94" s="161"/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113</v>
      </c>
      <c r="AF94" s="151">
        <v>0</v>
      </c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/>
      <c r="B95" s="159"/>
      <c r="C95" s="192" t="s">
        <v>218</v>
      </c>
      <c r="D95" s="163"/>
      <c r="E95" s="167">
        <v>0.18</v>
      </c>
      <c r="F95" s="170"/>
      <c r="G95" s="170"/>
      <c r="H95" s="170"/>
      <c r="I95" s="170"/>
      <c r="J95" s="170"/>
      <c r="K95" s="170"/>
      <c r="L95" s="170"/>
      <c r="M95" s="170"/>
      <c r="N95" s="161"/>
      <c r="O95" s="161"/>
      <c r="P95" s="161"/>
      <c r="Q95" s="161"/>
      <c r="R95" s="161"/>
      <c r="S95" s="161"/>
      <c r="T95" s="162"/>
      <c r="U95" s="161"/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113</v>
      </c>
      <c r="AF95" s="151">
        <v>0</v>
      </c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/>
      <c r="B96" s="159"/>
      <c r="C96" s="192" t="s">
        <v>219</v>
      </c>
      <c r="D96" s="163"/>
      <c r="E96" s="167">
        <v>2.0250000000000001E-2</v>
      </c>
      <c r="F96" s="170"/>
      <c r="G96" s="170"/>
      <c r="H96" s="170"/>
      <c r="I96" s="170"/>
      <c r="J96" s="170"/>
      <c r="K96" s="170"/>
      <c r="L96" s="170"/>
      <c r="M96" s="170"/>
      <c r="N96" s="161"/>
      <c r="O96" s="161"/>
      <c r="P96" s="161"/>
      <c r="Q96" s="161"/>
      <c r="R96" s="161"/>
      <c r="S96" s="161"/>
      <c r="T96" s="162"/>
      <c r="U96" s="161"/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113</v>
      </c>
      <c r="AF96" s="151">
        <v>0</v>
      </c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37</v>
      </c>
      <c r="B97" s="159" t="s">
        <v>220</v>
      </c>
      <c r="C97" s="191" t="s">
        <v>221</v>
      </c>
      <c r="D97" s="161" t="s">
        <v>110</v>
      </c>
      <c r="E97" s="166">
        <v>0.44632500000000003</v>
      </c>
      <c r="F97" s="169">
        <f>H97+J97</f>
        <v>0</v>
      </c>
      <c r="G97" s="170">
        <f>ROUND(E97*F97,2)</f>
        <v>0</v>
      </c>
      <c r="H97" s="170"/>
      <c r="I97" s="170">
        <f>ROUND(E97*H97,2)</f>
        <v>0</v>
      </c>
      <c r="J97" s="170"/>
      <c r="K97" s="170">
        <f>ROUND(E97*J97,2)</f>
        <v>0</v>
      </c>
      <c r="L97" s="170">
        <v>21</v>
      </c>
      <c r="M97" s="170">
        <f>G97*(1+L97/100)</f>
        <v>0</v>
      </c>
      <c r="N97" s="161">
        <v>2.5249999999999999</v>
      </c>
      <c r="O97" s="161">
        <f>ROUND(E97*N97,5)</f>
        <v>1.12697</v>
      </c>
      <c r="P97" s="161">
        <v>0</v>
      </c>
      <c r="Q97" s="161">
        <f>ROUND(E97*P97,5)</f>
        <v>0</v>
      </c>
      <c r="R97" s="161"/>
      <c r="S97" s="161"/>
      <c r="T97" s="162">
        <v>0.47699999999999998</v>
      </c>
      <c r="U97" s="161">
        <f>ROUND(E97*T97,2)</f>
        <v>0.21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111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/>
      <c r="B98" s="159"/>
      <c r="C98" s="192" t="s">
        <v>222</v>
      </c>
      <c r="D98" s="163"/>
      <c r="E98" s="167">
        <v>0.12375</v>
      </c>
      <c r="F98" s="170"/>
      <c r="G98" s="170"/>
      <c r="H98" s="170"/>
      <c r="I98" s="170"/>
      <c r="J98" s="170"/>
      <c r="K98" s="170"/>
      <c r="L98" s="170"/>
      <c r="M98" s="170"/>
      <c r="N98" s="161"/>
      <c r="O98" s="161"/>
      <c r="P98" s="161"/>
      <c r="Q98" s="161"/>
      <c r="R98" s="161"/>
      <c r="S98" s="161"/>
      <c r="T98" s="162"/>
      <c r="U98" s="161"/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113</v>
      </c>
      <c r="AF98" s="151">
        <v>0</v>
      </c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/>
      <c r="B99" s="159"/>
      <c r="C99" s="192" t="s">
        <v>223</v>
      </c>
      <c r="D99" s="163"/>
      <c r="E99" s="167">
        <v>0.12375</v>
      </c>
      <c r="F99" s="170"/>
      <c r="G99" s="170"/>
      <c r="H99" s="170"/>
      <c r="I99" s="170"/>
      <c r="J99" s="170"/>
      <c r="K99" s="170"/>
      <c r="L99" s="170"/>
      <c r="M99" s="170"/>
      <c r="N99" s="161"/>
      <c r="O99" s="161"/>
      <c r="P99" s="161"/>
      <c r="Q99" s="161"/>
      <c r="R99" s="161"/>
      <c r="S99" s="161"/>
      <c r="T99" s="162"/>
      <c r="U99" s="161"/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113</v>
      </c>
      <c r="AF99" s="151">
        <v>0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/>
      <c r="B100" s="159"/>
      <c r="C100" s="192" t="s">
        <v>224</v>
      </c>
      <c r="D100" s="163"/>
      <c r="E100" s="167">
        <v>0.13200000000000001</v>
      </c>
      <c r="F100" s="170"/>
      <c r="G100" s="170"/>
      <c r="H100" s="170"/>
      <c r="I100" s="170"/>
      <c r="J100" s="170"/>
      <c r="K100" s="170"/>
      <c r="L100" s="170"/>
      <c r="M100" s="170"/>
      <c r="N100" s="161"/>
      <c r="O100" s="161"/>
      <c r="P100" s="161"/>
      <c r="Q100" s="161"/>
      <c r="R100" s="161"/>
      <c r="S100" s="161"/>
      <c r="T100" s="162"/>
      <c r="U100" s="16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113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/>
      <c r="B101" s="159"/>
      <c r="C101" s="192" t="s">
        <v>225</v>
      </c>
      <c r="D101" s="163"/>
      <c r="E101" s="167">
        <v>6.6824999999999996E-2</v>
      </c>
      <c r="F101" s="170"/>
      <c r="G101" s="170"/>
      <c r="H101" s="170"/>
      <c r="I101" s="170"/>
      <c r="J101" s="170"/>
      <c r="K101" s="170"/>
      <c r="L101" s="170"/>
      <c r="M101" s="170"/>
      <c r="N101" s="161"/>
      <c r="O101" s="161"/>
      <c r="P101" s="161"/>
      <c r="Q101" s="161"/>
      <c r="R101" s="161"/>
      <c r="S101" s="161"/>
      <c r="T101" s="162"/>
      <c r="U101" s="16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113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>
        <v>38</v>
      </c>
      <c r="B102" s="159" t="s">
        <v>226</v>
      </c>
      <c r="C102" s="191" t="s">
        <v>227</v>
      </c>
      <c r="D102" s="161" t="s">
        <v>140</v>
      </c>
      <c r="E102" s="166">
        <v>1.86</v>
      </c>
      <c r="F102" s="169">
        <f>H102+J102</f>
        <v>0</v>
      </c>
      <c r="G102" s="170">
        <f>ROUND(E102*F102,2)</f>
        <v>0</v>
      </c>
      <c r="H102" s="170"/>
      <c r="I102" s="170">
        <f>ROUND(E102*H102,2)</f>
        <v>0</v>
      </c>
      <c r="J102" s="170"/>
      <c r="K102" s="170">
        <f>ROUND(E102*J102,2)</f>
        <v>0</v>
      </c>
      <c r="L102" s="170">
        <v>21</v>
      </c>
      <c r="M102" s="170">
        <f>G102*(1+L102/100)</f>
        <v>0</v>
      </c>
      <c r="N102" s="161">
        <v>3.9199999999999999E-2</v>
      </c>
      <c r="O102" s="161">
        <f>ROUND(E102*N102,5)</f>
        <v>7.2910000000000003E-2</v>
      </c>
      <c r="P102" s="161">
        <v>0</v>
      </c>
      <c r="Q102" s="161">
        <f>ROUND(E102*P102,5)</f>
        <v>0</v>
      </c>
      <c r="R102" s="161"/>
      <c r="S102" s="161"/>
      <c r="T102" s="162">
        <v>1.05</v>
      </c>
      <c r="U102" s="161">
        <f>ROUND(E102*T102,2)</f>
        <v>1.95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111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2"/>
      <c r="B103" s="159"/>
      <c r="C103" s="192" t="s">
        <v>228</v>
      </c>
      <c r="D103" s="163"/>
      <c r="E103" s="167">
        <v>0.93</v>
      </c>
      <c r="F103" s="170"/>
      <c r="G103" s="170"/>
      <c r="H103" s="170"/>
      <c r="I103" s="170"/>
      <c r="J103" s="170"/>
      <c r="K103" s="170"/>
      <c r="L103" s="170"/>
      <c r="M103" s="170"/>
      <c r="N103" s="161"/>
      <c r="O103" s="161"/>
      <c r="P103" s="161"/>
      <c r="Q103" s="161"/>
      <c r="R103" s="161"/>
      <c r="S103" s="161"/>
      <c r="T103" s="162"/>
      <c r="U103" s="16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113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/>
      <c r="B104" s="159"/>
      <c r="C104" s="192" t="s">
        <v>229</v>
      </c>
      <c r="D104" s="163"/>
      <c r="E104" s="167">
        <v>0.93</v>
      </c>
      <c r="F104" s="170"/>
      <c r="G104" s="170"/>
      <c r="H104" s="170"/>
      <c r="I104" s="170"/>
      <c r="J104" s="170"/>
      <c r="K104" s="170"/>
      <c r="L104" s="170"/>
      <c r="M104" s="170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113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39</v>
      </c>
      <c r="B105" s="159" t="s">
        <v>230</v>
      </c>
      <c r="C105" s="191" t="s">
        <v>231</v>
      </c>
      <c r="D105" s="161" t="s">
        <v>140</v>
      </c>
      <c r="E105" s="166">
        <v>1.86</v>
      </c>
      <c r="F105" s="169">
        <f>H105+J105</f>
        <v>0</v>
      </c>
      <c r="G105" s="170">
        <f>ROUND(E105*F105,2)</f>
        <v>0</v>
      </c>
      <c r="H105" s="170"/>
      <c r="I105" s="170">
        <f>ROUND(E105*H105,2)</f>
        <v>0</v>
      </c>
      <c r="J105" s="170"/>
      <c r="K105" s="170">
        <f>ROUND(E105*J105,2)</f>
        <v>0</v>
      </c>
      <c r="L105" s="170">
        <v>21</v>
      </c>
      <c r="M105" s="170">
        <f>G105*(1+L105/100)</f>
        <v>0</v>
      </c>
      <c r="N105" s="161">
        <v>0</v>
      </c>
      <c r="O105" s="161">
        <f>ROUND(E105*N105,5)</f>
        <v>0</v>
      </c>
      <c r="P105" s="161">
        <v>0</v>
      </c>
      <c r="Q105" s="161">
        <f>ROUND(E105*P105,5)</f>
        <v>0</v>
      </c>
      <c r="R105" s="161"/>
      <c r="S105" s="161"/>
      <c r="T105" s="162">
        <v>0.32</v>
      </c>
      <c r="U105" s="161">
        <f>ROUND(E105*T105,2)</f>
        <v>0.6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111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/>
      <c r="B106" s="159"/>
      <c r="C106" s="192" t="s">
        <v>228</v>
      </c>
      <c r="D106" s="163"/>
      <c r="E106" s="167">
        <v>0.93</v>
      </c>
      <c r="F106" s="170"/>
      <c r="G106" s="170"/>
      <c r="H106" s="170"/>
      <c r="I106" s="170"/>
      <c r="J106" s="170"/>
      <c r="K106" s="170"/>
      <c r="L106" s="170"/>
      <c r="M106" s="170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113</v>
      </c>
      <c r="AF106" s="151">
        <v>0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2"/>
      <c r="B107" s="159"/>
      <c r="C107" s="192" t="s">
        <v>229</v>
      </c>
      <c r="D107" s="163"/>
      <c r="E107" s="167">
        <v>0.93</v>
      </c>
      <c r="F107" s="170"/>
      <c r="G107" s="170"/>
      <c r="H107" s="170"/>
      <c r="I107" s="170"/>
      <c r="J107" s="170"/>
      <c r="K107" s="170"/>
      <c r="L107" s="170"/>
      <c r="M107" s="170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113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>
        <v>40</v>
      </c>
      <c r="B108" s="159" t="s">
        <v>232</v>
      </c>
      <c r="C108" s="191" t="s">
        <v>233</v>
      </c>
      <c r="D108" s="161" t="s">
        <v>110</v>
      </c>
      <c r="E108" s="166">
        <v>5.25</v>
      </c>
      <c r="F108" s="169">
        <f>H108+J108</f>
        <v>0</v>
      </c>
      <c r="G108" s="170">
        <f>ROUND(E108*F108,2)</f>
        <v>0</v>
      </c>
      <c r="H108" s="170"/>
      <c r="I108" s="170">
        <f>ROUND(E108*H108,2)</f>
        <v>0</v>
      </c>
      <c r="J108" s="170"/>
      <c r="K108" s="170">
        <f>ROUND(E108*J108,2)</f>
        <v>0</v>
      </c>
      <c r="L108" s="170">
        <v>21</v>
      </c>
      <c r="M108" s="170">
        <f>G108*(1+L108/100)</f>
        <v>0</v>
      </c>
      <c r="N108" s="161">
        <v>2.5249999999999999</v>
      </c>
      <c r="O108" s="161">
        <f>ROUND(E108*N108,5)</f>
        <v>13.25625</v>
      </c>
      <c r="P108" s="161">
        <v>0</v>
      </c>
      <c r="Q108" s="161">
        <f>ROUND(E108*P108,5)</f>
        <v>0</v>
      </c>
      <c r="R108" s="161"/>
      <c r="S108" s="161"/>
      <c r="T108" s="162">
        <v>0.48</v>
      </c>
      <c r="U108" s="161">
        <f>ROUND(E108*T108,2)</f>
        <v>2.52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111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/>
      <c r="B109" s="159"/>
      <c r="C109" s="192" t="s">
        <v>234</v>
      </c>
      <c r="D109" s="163"/>
      <c r="E109" s="167">
        <v>5.25</v>
      </c>
      <c r="F109" s="170"/>
      <c r="G109" s="170"/>
      <c r="H109" s="170"/>
      <c r="I109" s="170"/>
      <c r="J109" s="170"/>
      <c r="K109" s="170"/>
      <c r="L109" s="170"/>
      <c r="M109" s="170"/>
      <c r="N109" s="161"/>
      <c r="O109" s="161"/>
      <c r="P109" s="161"/>
      <c r="Q109" s="161"/>
      <c r="R109" s="161"/>
      <c r="S109" s="161"/>
      <c r="T109" s="162"/>
      <c r="U109" s="16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113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2">
        <v>41</v>
      </c>
      <c r="B110" s="159" t="s">
        <v>235</v>
      </c>
      <c r="C110" s="191" t="s">
        <v>236</v>
      </c>
      <c r="D110" s="161" t="s">
        <v>140</v>
      </c>
      <c r="E110" s="166">
        <v>3.6</v>
      </c>
      <c r="F110" s="169">
        <f>H110+J110</f>
        <v>0</v>
      </c>
      <c r="G110" s="170">
        <f>ROUND(E110*F110,2)</f>
        <v>0</v>
      </c>
      <c r="H110" s="170"/>
      <c r="I110" s="170">
        <f>ROUND(E110*H110,2)</f>
        <v>0</v>
      </c>
      <c r="J110" s="170"/>
      <c r="K110" s="170">
        <f>ROUND(E110*J110,2)</f>
        <v>0</v>
      </c>
      <c r="L110" s="170">
        <v>21</v>
      </c>
      <c r="M110" s="170">
        <f>G110*(1+L110/100)</f>
        <v>0</v>
      </c>
      <c r="N110" s="161">
        <v>3.9199999999999999E-2</v>
      </c>
      <c r="O110" s="161">
        <f>ROUND(E110*N110,5)</f>
        <v>0.14112</v>
      </c>
      <c r="P110" s="161">
        <v>0</v>
      </c>
      <c r="Q110" s="161">
        <f>ROUND(E110*P110,5)</f>
        <v>0</v>
      </c>
      <c r="R110" s="161"/>
      <c r="S110" s="161"/>
      <c r="T110" s="162">
        <v>1.6</v>
      </c>
      <c r="U110" s="161">
        <f>ROUND(E110*T110,2)</f>
        <v>5.76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111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/>
      <c r="B111" s="159"/>
      <c r="C111" s="192" t="s">
        <v>237</v>
      </c>
      <c r="D111" s="163"/>
      <c r="E111" s="167">
        <v>3.6</v>
      </c>
      <c r="F111" s="170"/>
      <c r="G111" s="170"/>
      <c r="H111" s="170"/>
      <c r="I111" s="170"/>
      <c r="J111" s="170"/>
      <c r="K111" s="170"/>
      <c r="L111" s="170"/>
      <c r="M111" s="170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113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>
        <v>42</v>
      </c>
      <c r="B112" s="159" t="s">
        <v>238</v>
      </c>
      <c r="C112" s="191" t="s">
        <v>239</v>
      </c>
      <c r="D112" s="161" t="s">
        <v>140</v>
      </c>
      <c r="E112" s="166">
        <v>3.6</v>
      </c>
      <c r="F112" s="169">
        <f>H112+J112</f>
        <v>0</v>
      </c>
      <c r="G112" s="170">
        <f>ROUND(E112*F112,2)</f>
        <v>0</v>
      </c>
      <c r="H112" s="170"/>
      <c r="I112" s="170">
        <f>ROUND(E112*H112,2)</f>
        <v>0</v>
      </c>
      <c r="J112" s="170"/>
      <c r="K112" s="170">
        <f>ROUND(E112*J112,2)</f>
        <v>0</v>
      </c>
      <c r="L112" s="170">
        <v>21</v>
      </c>
      <c r="M112" s="170">
        <f>G112*(1+L112/100)</f>
        <v>0</v>
      </c>
      <c r="N112" s="161">
        <v>0</v>
      </c>
      <c r="O112" s="161">
        <f>ROUND(E112*N112,5)</f>
        <v>0</v>
      </c>
      <c r="P112" s="161">
        <v>0</v>
      </c>
      <c r="Q112" s="161">
        <f>ROUND(E112*P112,5)</f>
        <v>0</v>
      </c>
      <c r="R112" s="161"/>
      <c r="S112" s="161"/>
      <c r="T112" s="162">
        <v>0.32</v>
      </c>
      <c r="U112" s="161">
        <f>ROUND(E112*T112,2)</f>
        <v>1.1499999999999999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111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/>
      <c r="B113" s="159"/>
      <c r="C113" s="192" t="s">
        <v>237</v>
      </c>
      <c r="D113" s="163"/>
      <c r="E113" s="167">
        <v>3.6</v>
      </c>
      <c r="F113" s="170"/>
      <c r="G113" s="170"/>
      <c r="H113" s="170"/>
      <c r="I113" s="170"/>
      <c r="J113" s="170"/>
      <c r="K113" s="170"/>
      <c r="L113" s="170"/>
      <c r="M113" s="170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113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52">
        <v>43</v>
      </c>
      <c r="B114" s="159" t="s">
        <v>240</v>
      </c>
      <c r="C114" s="191" t="s">
        <v>241</v>
      </c>
      <c r="D114" s="161" t="s">
        <v>151</v>
      </c>
      <c r="E114" s="166">
        <v>0.28000000000000003</v>
      </c>
      <c r="F114" s="169">
        <f>H114+J114</f>
        <v>0</v>
      </c>
      <c r="G114" s="170">
        <f>ROUND(E114*F114,2)</f>
        <v>0</v>
      </c>
      <c r="H114" s="170"/>
      <c r="I114" s="170">
        <f>ROUND(E114*H114,2)</f>
        <v>0</v>
      </c>
      <c r="J114" s="170"/>
      <c r="K114" s="170">
        <f>ROUND(E114*J114,2)</f>
        <v>0</v>
      </c>
      <c r="L114" s="170">
        <v>21</v>
      </c>
      <c r="M114" s="170">
        <f>G114*(1+L114/100)</f>
        <v>0</v>
      </c>
      <c r="N114" s="161">
        <v>1.08961</v>
      </c>
      <c r="O114" s="161">
        <f>ROUND(E114*N114,5)</f>
        <v>0.30508999999999997</v>
      </c>
      <c r="P114" s="161">
        <v>0</v>
      </c>
      <c r="Q114" s="161">
        <f>ROUND(E114*P114,5)</f>
        <v>0</v>
      </c>
      <c r="R114" s="161"/>
      <c r="S114" s="161"/>
      <c r="T114" s="162">
        <v>15.231</v>
      </c>
      <c r="U114" s="161">
        <f>ROUND(E114*T114,2)</f>
        <v>4.26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111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/>
      <c r="B115" s="159"/>
      <c r="C115" s="192" t="s">
        <v>242</v>
      </c>
      <c r="D115" s="163"/>
      <c r="E115" s="167">
        <v>0.28000000000000003</v>
      </c>
      <c r="F115" s="170"/>
      <c r="G115" s="170"/>
      <c r="H115" s="170"/>
      <c r="I115" s="170"/>
      <c r="J115" s="170"/>
      <c r="K115" s="170"/>
      <c r="L115" s="170"/>
      <c r="M115" s="170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113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>
        <v>44</v>
      </c>
      <c r="B116" s="159" t="s">
        <v>243</v>
      </c>
      <c r="C116" s="191" t="s">
        <v>244</v>
      </c>
      <c r="D116" s="161" t="s">
        <v>110</v>
      </c>
      <c r="E116" s="166">
        <v>3.52</v>
      </c>
      <c r="F116" s="169">
        <f>H116+J116</f>
        <v>0</v>
      </c>
      <c r="G116" s="170">
        <f>ROUND(E116*F116,2)</f>
        <v>0</v>
      </c>
      <c r="H116" s="170"/>
      <c r="I116" s="170">
        <f>ROUND(E116*H116,2)</f>
        <v>0</v>
      </c>
      <c r="J116" s="170"/>
      <c r="K116" s="170">
        <f>ROUND(E116*J116,2)</f>
        <v>0</v>
      </c>
      <c r="L116" s="170">
        <v>21</v>
      </c>
      <c r="M116" s="170">
        <f>G116*(1+L116/100)</f>
        <v>0</v>
      </c>
      <c r="N116" s="161">
        <v>2.5249999999999999</v>
      </c>
      <c r="O116" s="161">
        <f>ROUND(E116*N116,5)</f>
        <v>8.8879999999999999</v>
      </c>
      <c r="P116" s="161">
        <v>0</v>
      </c>
      <c r="Q116" s="161">
        <f>ROUND(E116*P116,5)</f>
        <v>0</v>
      </c>
      <c r="R116" s="161"/>
      <c r="S116" s="161"/>
      <c r="T116" s="162">
        <v>0.47699999999999998</v>
      </c>
      <c r="U116" s="161">
        <f>ROUND(E116*T116,2)</f>
        <v>1.68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111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/>
      <c r="B117" s="159"/>
      <c r="C117" s="192" t="s">
        <v>245</v>
      </c>
      <c r="D117" s="163"/>
      <c r="E117" s="167">
        <v>3.52</v>
      </c>
      <c r="F117" s="170"/>
      <c r="G117" s="170"/>
      <c r="H117" s="170"/>
      <c r="I117" s="170"/>
      <c r="J117" s="170"/>
      <c r="K117" s="170"/>
      <c r="L117" s="170"/>
      <c r="M117" s="170"/>
      <c r="N117" s="161"/>
      <c r="O117" s="161"/>
      <c r="P117" s="161"/>
      <c r="Q117" s="161"/>
      <c r="R117" s="161"/>
      <c r="S117" s="161"/>
      <c r="T117" s="162"/>
      <c r="U117" s="16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113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53" t="s">
        <v>106</v>
      </c>
      <c r="B118" s="160" t="s">
        <v>57</v>
      </c>
      <c r="C118" s="193" t="s">
        <v>58</v>
      </c>
      <c r="D118" s="164"/>
      <c r="E118" s="168"/>
      <c r="F118" s="171"/>
      <c r="G118" s="171">
        <f>SUMIF(AE119:AE122,"&lt;&gt;NOR",G119:G122)</f>
        <v>0</v>
      </c>
      <c r="H118" s="171"/>
      <c r="I118" s="171">
        <f>SUM(I119:I122)</f>
        <v>0</v>
      </c>
      <c r="J118" s="171"/>
      <c r="K118" s="171">
        <f>SUM(K119:K122)</f>
        <v>0</v>
      </c>
      <c r="L118" s="171"/>
      <c r="M118" s="171">
        <f>SUM(M119:M122)</f>
        <v>0</v>
      </c>
      <c r="N118" s="164"/>
      <c r="O118" s="164">
        <f>SUM(O119:O122)</f>
        <v>9.7850000000000001</v>
      </c>
      <c r="P118" s="164"/>
      <c r="Q118" s="164">
        <f>SUM(Q119:Q122)</f>
        <v>0</v>
      </c>
      <c r="R118" s="164"/>
      <c r="S118" s="164"/>
      <c r="T118" s="165"/>
      <c r="U118" s="164">
        <f>SUM(U119:U122)</f>
        <v>58.38</v>
      </c>
      <c r="AE118" t="s">
        <v>107</v>
      </c>
    </row>
    <row r="119" spans="1:60" outlineLevel="1" x14ac:dyDescent="0.2">
      <c r="A119" s="152">
        <v>45</v>
      </c>
      <c r="B119" s="159" t="s">
        <v>246</v>
      </c>
      <c r="C119" s="191" t="s">
        <v>247</v>
      </c>
      <c r="D119" s="161" t="s">
        <v>248</v>
      </c>
      <c r="E119" s="166">
        <v>19</v>
      </c>
      <c r="F119" s="169">
        <f>H119+J119</f>
        <v>0</v>
      </c>
      <c r="G119" s="170">
        <f>ROUND(E119*F119,2)</f>
        <v>0</v>
      </c>
      <c r="H119" s="170"/>
      <c r="I119" s="170">
        <f>ROUND(E119*H119,2)</f>
        <v>0</v>
      </c>
      <c r="J119" s="170"/>
      <c r="K119" s="170">
        <f>ROUND(E119*J119,2)</f>
        <v>0</v>
      </c>
      <c r="L119" s="170">
        <v>21</v>
      </c>
      <c r="M119" s="170">
        <f>G119*(1+L119/100)</f>
        <v>0</v>
      </c>
      <c r="N119" s="161">
        <v>0.26250000000000001</v>
      </c>
      <c r="O119" s="161">
        <f>ROUND(E119*N119,5)</f>
        <v>4.9874999999999998</v>
      </c>
      <c r="P119" s="161">
        <v>0</v>
      </c>
      <c r="Q119" s="161">
        <f>ROUND(E119*P119,5)</f>
        <v>0</v>
      </c>
      <c r="R119" s="161"/>
      <c r="S119" s="161"/>
      <c r="T119" s="162">
        <v>3.0726</v>
      </c>
      <c r="U119" s="161">
        <f>ROUND(E119*T119,2)</f>
        <v>58.38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111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2"/>
      <c r="B120" s="159"/>
      <c r="C120" s="192" t="s">
        <v>249</v>
      </c>
      <c r="D120" s="163"/>
      <c r="E120" s="167">
        <v>19</v>
      </c>
      <c r="F120" s="170"/>
      <c r="G120" s="170"/>
      <c r="H120" s="170"/>
      <c r="I120" s="170"/>
      <c r="J120" s="170"/>
      <c r="K120" s="170"/>
      <c r="L120" s="170"/>
      <c r="M120" s="170"/>
      <c r="N120" s="161"/>
      <c r="O120" s="161"/>
      <c r="P120" s="161"/>
      <c r="Q120" s="161"/>
      <c r="R120" s="161"/>
      <c r="S120" s="161"/>
      <c r="T120" s="162"/>
      <c r="U120" s="16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113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46</v>
      </c>
      <c r="B121" s="159" t="s">
        <v>250</v>
      </c>
      <c r="C121" s="191" t="s">
        <v>251</v>
      </c>
      <c r="D121" s="161" t="s">
        <v>158</v>
      </c>
      <c r="E121" s="166">
        <v>95</v>
      </c>
      <c r="F121" s="169">
        <f>H121+J121</f>
        <v>0</v>
      </c>
      <c r="G121" s="170">
        <f>ROUND(E121*F121,2)</f>
        <v>0</v>
      </c>
      <c r="H121" s="170"/>
      <c r="I121" s="170">
        <f>ROUND(E121*H121,2)</f>
        <v>0</v>
      </c>
      <c r="J121" s="170"/>
      <c r="K121" s="170">
        <f>ROUND(E121*J121,2)</f>
        <v>0</v>
      </c>
      <c r="L121" s="170">
        <v>21</v>
      </c>
      <c r="M121" s="170">
        <f>G121*(1+L121/100)</f>
        <v>0</v>
      </c>
      <c r="N121" s="161">
        <v>5.0500000000000003E-2</v>
      </c>
      <c r="O121" s="161">
        <f>ROUND(E121*N121,5)</f>
        <v>4.7975000000000003</v>
      </c>
      <c r="P121" s="161">
        <v>0</v>
      </c>
      <c r="Q121" s="161">
        <f>ROUND(E121*P121,5)</f>
        <v>0</v>
      </c>
      <c r="R121" s="161"/>
      <c r="S121" s="161"/>
      <c r="T121" s="162">
        <v>0</v>
      </c>
      <c r="U121" s="161">
        <f>ROUND(E121*T121,2)</f>
        <v>0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169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/>
      <c r="B122" s="159"/>
      <c r="C122" s="192" t="s">
        <v>252</v>
      </c>
      <c r="D122" s="163"/>
      <c r="E122" s="167">
        <v>95</v>
      </c>
      <c r="F122" s="170"/>
      <c r="G122" s="170"/>
      <c r="H122" s="170"/>
      <c r="I122" s="170"/>
      <c r="J122" s="170"/>
      <c r="K122" s="170"/>
      <c r="L122" s="170"/>
      <c r="M122" s="170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113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153" t="s">
        <v>106</v>
      </c>
      <c r="B123" s="160" t="s">
        <v>59</v>
      </c>
      <c r="C123" s="193" t="s">
        <v>60</v>
      </c>
      <c r="D123" s="164"/>
      <c r="E123" s="168"/>
      <c r="F123" s="171"/>
      <c r="G123" s="171">
        <f>SUMIF(AE124:AE147,"&lt;&gt;NOR",G124:G147)</f>
        <v>0</v>
      </c>
      <c r="H123" s="171"/>
      <c r="I123" s="171">
        <f>SUM(I124:I147)</f>
        <v>0</v>
      </c>
      <c r="J123" s="171"/>
      <c r="K123" s="171">
        <f>SUM(K124:K147)</f>
        <v>0</v>
      </c>
      <c r="L123" s="171"/>
      <c r="M123" s="171">
        <f>SUM(M124:M147)</f>
        <v>0</v>
      </c>
      <c r="N123" s="164"/>
      <c r="O123" s="164">
        <f>SUM(O124:O147)</f>
        <v>245.43088</v>
      </c>
      <c r="P123" s="164"/>
      <c r="Q123" s="164">
        <f>SUM(Q124:Q147)</f>
        <v>0</v>
      </c>
      <c r="R123" s="164"/>
      <c r="S123" s="164"/>
      <c r="T123" s="165"/>
      <c r="U123" s="164">
        <f>SUM(U124:U147)</f>
        <v>89.310000000000016</v>
      </c>
      <c r="AE123" t="s">
        <v>107</v>
      </c>
    </row>
    <row r="124" spans="1:60" ht="22.5" outlineLevel="1" x14ac:dyDescent="0.2">
      <c r="A124" s="152">
        <v>47</v>
      </c>
      <c r="B124" s="159" t="s">
        <v>253</v>
      </c>
      <c r="C124" s="191" t="s">
        <v>254</v>
      </c>
      <c r="D124" s="161" t="s">
        <v>140</v>
      </c>
      <c r="E124" s="166">
        <v>341</v>
      </c>
      <c r="F124" s="169">
        <f>H124+J124</f>
        <v>0</v>
      </c>
      <c r="G124" s="170">
        <f>ROUND(E124*F124,2)</f>
        <v>0</v>
      </c>
      <c r="H124" s="170"/>
      <c r="I124" s="170">
        <f>ROUND(E124*H124,2)</f>
        <v>0</v>
      </c>
      <c r="J124" s="170"/>
      <c r="K124" s="170">
        <f>ROUND(E124*J124,2)</f>
        <v>0</v>
      </c>
      <c r="L124" s="170">
        <v>21</v>
      </c>
      <c r="M124" s="170">
        <f>G124*(1+L124/100)</f>
        <v>0</v>
      </c>
      <c r="N124" s="161">
        <v>2.3E-2</v>
      </c>
      <c r="O124" s="161">
        <f>ROUND(E124*N124,5)</f>
        <v>7.843</v>
      </c>
      <c r="P124" s="161">
        <v>0</v>
      </c>
      <c r="Q124" s="161">
        <f>ROUND(E124*P124,5)</f>
        <v>0</v>
      </c>
      <c r="R124" s="161"/>
      <c r="S124" s="161"/>
      <c r="T124" s="162">
        <v>0.03</v>
      </c>
      <c r="U124" s="161">
        <f>ROUND(E124*T124,2)</f>
        <v>10.23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111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/>
      <c r="B125" s="159"/>
      <c r="C125" s="192" t="s">
        <v>255</v>
      </c>
      <c r="D125" s="163"/>
      <c r="E125" s="167">
        <v>341</v>
      </c>
      <c r="F125" s="170"/>
      <c r="G125" s="170"/>
      <c r="H125" s="170"/>
      <c r="I125" s="170"/>
      <c r="J125" s="170"/>
      <c r="K125" s="170"/>
      <c r="L125" s="170"/>
      <c r="M125" s="170"/>
      <c r="N125" s="161"/>
      <c r="O125" s="161"/>
      <c r="P125" s="161"/>
      <c r="Q125" s="161"/>
      <c r="R125" s="161"/>
      <c r="S125" s="161"/>
      <c r="T125" s="162"/>
      <c r="U125" s="16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113</v>
      </c>
      <c r="AF125" s="151">
        <v>0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52">
        <v>48</v>
      </c>
      <c r="B126" s="159" t="s">
        <v>256</v>
      </c>
      <c r="C126" s="191" t="s">
        <v>257</v>
      </c>
      <c r="D126" s="161" t="s">
        <v>140</v>
      </c>
      <c r="E126" s="166">
        <v>341</v>
      </c>
      <c r="F126" s="169">
        <f>H126+J126</f>
        <v>0</v>
      </c>
      <c r="G126" s="170">
        <f>ROUND(E126*F126,2)</f>
        <v>0</v>
      </c>
      <c r="H126" s="170"/>
      <c r="I126" s="170">
        <f>ROUND(E126*H126,2)</f>
        <v>0</v>
      </c>
      <c r="J126" s="170"/>
      <c r="K126" s="170">
        <f>ROUND(E126*J126,2)</f>
        <v>0</v>
      </c>
      <c r="L126" s="170">
        <v>21</v>
      </c>
      <c r="M126" s="170">
        <f>G126*(1+L126/100)</f>
        <v>0</v>
      </c>
      <c r="N126" s="161">
        <v>4.5999999999999999E-2</v>
      </c>
      <c r="O126" s="161">
        <f>ROUND(E126*N126,5)</f>
        <v>15.686</v>
      </c>
      <c r="P126" s="161">
        <v>0</v>
      </c>
      <c r="Q126" s="161">
        <f>ROUND(E126*P126,5)</f>
        <v>0</v>
      </c>
      <c r="R126" s="161"/>
      <c r="S126" s="161"/>
      <c r="T126" s="162">
        <v>0.03</v>
      </c>
      <c r="U126" s="161">
        <f>ROUND(E126*T126,2)</f>
        <v>10.23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111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/>
      <c r="B127" s="159"/>
      <c r="C127" s="192" t="s">
        <v>255</v>
      </c>
      <c r="D127" s="163"/>
      <c r="E127" s="167">
        <v>341</v>
      </c>
      <c r="F127" s="170"/>
      <c r="G127" s="170"/>
      <c r="H127" s="170"/>
      <c r="I127" s="170"/>
      <c r="J127" s="170"/>
      <c r="K127" s="170"/>
      <c r="L127" s="170"/>
      <c r="M127" s="170"/>
      <c r="N127" s="161"/>
      <c r="O127" s="161"/>
      <c r="P127" s="161"/>
      <c r="Q127" s="161"/>
      <c r="R127" s="161"/>
      <c r="S127" s="161"/>
      <c r="T127" s="162"/>
      <c r="U127" s="16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113</v>
      </c>
      <c r="AF127" s="151">
        <v>0</v>
      </c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52">
        <v>49</v>
      </c>
      <c r="B128" s="159" t="s">
        <v>258</v>
      </c>
      <c r="C128" s="191" t="s">
        <v>259</v>
      </c>
      <c r="D128" s="161" t="s">
        <v>140</v>
      </c>
      <c r="E128" s="166">
        <v>341</v>
      </c>
      <c r="F128" s="169">
        <f>H128+J128</f>
        <v>0</v>
      </c>
      <c r="G128" s="170">
        <f>ROUND(E128*F128,2)</f>
        <v>0</v>
      </c>
      <c r="H128" s="170"/>
      <c r="I128" s="170">
        <f>ROUND(E128*H128,2)</f>
        <v>0</v>
      </c>
      <c r="J128" s="170"/>
      <c r="K128" s="170">
        <f>ROUND(E128*J128,2)</f>
        <v>0</v>
      </c>
      <c r="L128" s="170">
        <v>21</v>
      </c>
      <c r="M128" s="170">
        <f>G128*(1+L128/100)</f>
        <v>0</v>
      </c>
      <c r="N128" s="161">
        <v>6.9000000000000006E-2</v>
      </c>
      <c r="O128" s="161">
        <f>ROUND(E128*N128,5)</f>
        <v>23.529</v>
      </c>
      <c r="P128" s="161">
        <v>0</v>
      </c>
      <c r="Q128" s="161">
        <f>ROUND(E128*P128,5)</f>
        <v>0</v>
      </c>
      <c r="R128" s="161"/>
      <c r="S128" s="161"/>
      <c r="T128" s="162">
        <v>0.03</v>
      </c>
      <c r="U128" s="161">
        <f>ROUND(E128*T128,2)</f>
        <v>10.23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111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/>
      <c r="B129" s="159"/>
      <c r="C129" s="192" t="s">
        <v>255</v>
      </c>
      <c r="D129" s="163"/>
      <c r="E129" s="167">
        <v>341</v>
      </c>
      <c r="F129" s="170"/>
      <c r="G129" s="170"/>
      <c r="H129" s="170"/>
      <c r="I129" s="170"/>
      <c r="J129" s="170"/>
      <c r="K129" s="170"/>
      <c r="L129" s="170"/>
      <c r="M129" s="170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113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52">
        <v>50</v>
      </c>
      <c r="B130" s="159" t="s">
        <v>260</v>
      </c>
      <c r="C130" s="191" t="s">
        <v>261</v>
      </c>
      <c r="D130" s="161" t="s">
        <v>140</v>
      </c>
      <c r="E130" s="166">
        <v>341</v>
      </c>
      <c r="F130" s="169">
        <f>H130+J130</f>
        <v>0</v>
      </c>
      <c r="G130" s="170">
        <f>ROUND(E130*F130,2)</f>
        <v>0</v>
      </c>
      <c r="H130" s="170"/>
      <c r="I130" s="170">
        <f>ROUND(E130*H130,2)</f>
        <v>0</v>
      </c>
      <c r="J130" s="170"/>
      <c r="K130" s="170">
        <f>ROUND(E130*J130,2)</f>
        <v>0</v>
      </c>
      <c r="L130" s="170">
        <v>21</v>
      </c>
      <c r="M130" s="170">
        <f>G130*(1+L130/100)</f>
        <v>0</v>
      </c>
      <c r="N130" s="161">
        <v>0.13800000000000001</v>
      </c>
      <c r="O130" s="161">
        <f>ROUND(E130*N130,5)</f>
        <v>47.058</v>
      </c>
      <c r="P130" s="161">
        <v>0</v>
      </c>
      <c r="Q130" s="161">
        <f>ROUND(E130*P130,5)</f>
        <v>0</v>
      </c>
      <c r="R130" s="161"/>
      <c r="S130" s="161"/>
      <c r="T130" s="162">
        <v>0.02</v>
      </c>
      <c r="U130" s="161">
        <f>ROUND(E130*T130,2)</f>
        <v>6.82</v>
      </c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111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2"/>
      <c r="B131" s="159"/>
      <c r="C131" s="192" t="s">
        <v>255</v>
      </c>
      <c r="D131" s="163"/>
      <c r="E131" s="167">
        <v>341</v>
      </c>
      <c r="F131" s="170"/>
      <c r="G131" s="170"/>
      <c r="H131" s="170"/>
      <c r="I131" s="170"/>
      <c r="J131" s="170"/>
      <c r="K131" s="170"/>
      <c r="L131" s="170"/>
      <c r="M131" s="170"/>
      <c r="N131" s="161"/>
      <c r="O131" s="161"/>
      <c r="P131" s="161"/>
      <c r="Q131" s="161"/>
      <c r="R131" s="161"/>
      <c r="S131" s="161"/>
      <c r="T131" s="162"/>
      <c r="U131" s="16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113</v>
      </c>
      <c r="AF131" s="151">
        <v>0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>
        <v>51</v>
      </c>
      <c r="B132" s="159" t="s">
        <v>262</v>
      </c>
      <c r="C132" s="191" t="s">
        <v>263</v>
      </c>
      <c r="D132" s="161" t="s">
        <v>140</v>
      </c>
      <c r="E132" s="166">
        <v>341</v>
      </c>
      <c r="F132" s="169">
        <f>H132+J132</f>
        <v>0</v>
      </c>
      <c r="G132" s="170">
        <f>ROUND(E132*F132,2)</f>
        <v>0</v>
      </c>
      <c r="H132" s="170"/>
      <c r="I132" s="170">
        <f>ROUND(E132*H132,2)</f>
        <v>0</v>
      </c>
      <c r="J132" s="170"/>
      <c r="K132" s="170">
        <f>ROUND(E132*J132,2)</f>
        <v>0</v>
      </c>
      <c r="L132" s="170">
        <v>21</v>
      </c>
      <c r="M132" s="170">
        <f>G132*(1+L132/100)</f>
        <v>0</v>
      </c>
      <c r="N132" s="161">
        <v>0.19350000000000001</v>
      </c>
      <c r="O132" s="161">
        <f>ROUND(E132*N132,5)</f>
        <v>65.983500000000006</v>
      </c>
      <c r="P132" s="161">
        <v>0</v>
      </c>
      <c r="Q132" s="161">
        <f>ROUND(E132*P132,5)</f>
        <v>0</v>
      </c>
      <c r="R132" s="161"/>
      <c r="S132" s="161"/>
      <c r="T132" s="162">
        <v>2.5999999999999999E-2</v>
      </c>
      <c r="U132" s="161">
        <f>ROUND(E132*T132,2)</f>
        <v>8.8699999999999992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111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2"/>
      <c r="B133" s="159"/>
      <c r="C133" s="192" t="s">
        <v>255</v>
      </c>
      <c r="D133" s="163"/>
      <c r="E133" s="167">
        <v>341</v>
      </c>
      <c r="F133" s="170"/>
      <c r="G133" s="170"/>
      <c r="H133" s="170"/>
      <c r="I133" s="170"/>
      <c r="J133" s="170"/>
      <c r="K133" s="170"/>
      <c r="L133" s="170"/>
      <c r="M133" s="170"/>
      <c r="N133" s="161"/>
      <c r="O133" s="161"/>
      <c r="P133" s="161"/>
      <c r="Q133" s="161"/>
      <c r="R133" s="161"/>
      <c r="S133" s="161"/>
      <c r="T133" s="162"/>
      <c r="U133" s="16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113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2.5" outlineLevel="1" x14ac:dyDescent="0.2">
      <c r="A134" s="152">
        <v>52</v>
      </c>
      <c r="B134" s="159" t="s">
        <v>264</v>
      </c>
      <c r="C134" s="191" t="s">
        <v>265</v>
      </c>
      <c r="D134" s="161" t="s">
        <v>140</v>
      </c>
      <c r="E134" s="166">
        <v>341</v>
      </c>
      <c r="F134" s="169">
        <f>H134+J134</f>
        <v>0</v>
      </c>
      <c r="G134" s="170">
        <f>ROUND(E134*F134,2)</f>
        <v>0</v>
      </c>
      <c r="H134" s="170"/>
      <c r="I134" s="170">
        <f>ROUND(E134*H134,2)</f>
        <v>0</v>
      </c>
      <c r="J134" s="170"/>
      <c r="K134" s="170">
        <f>ROUND(E134*J134,2)</f>
        <v>0</v>
      </c>
      <c r="L134" s="170">
        <v>21</v>
      </c>
      <c r="M134" s="170">
        <f>G134*(1+L134/100)</f>
        <v>0</v>
      </c>
      <c r="N134" s="161">
        <v>0.20699999999999999</v>
      </c>
      <c r="O134" s="161">
        <f>ROUND(E134*N134,5)</f>
        <v>70.587000000000003</v>
      </c>
      <c r="P134" s="161">
        <v>0</v>
      </c>
      <c r="Q134" s="161">
        <f>ROUND(E134*P134,5)</f>
        <v>0</v>
      </c>
      <c r="R134" s="161"/>
      <c r="S134" s="161"/>
      <c r="T134" s="162">
        <v>2.4E-2</v>
      </c>
      <c r="U134" s="161">
        <f>ROUND(E134*T134,2)</f>
        <v>8.18</v>
      </c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111</v>
      </c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2"/>
      <c r="B135" s="159"/>
      <c r="C135" s="192" t="s">
        <v>255</v>
      </c>
      <c r="D135" s="163"/>
      <c r="E135" s="167">
        <v>341</v>
      </c>
      <c r="F135" s="170"/>
      <c r="G135" s="170"/>
      <c r="H135" s="170"/>
      <c r="I135" s="170"/>
      <c r="J135" s="170"/>
      <c r="K135" s="170"/>
      <c r="L135" s="170"/>
      <c r="M135" s="170"/>
      <c r="N135" s="161"/>
      <c r="O135" s="161"/>
      <c r="P135" s="161"/>
      <c r="Q135" s="161"/>
      <c r="R135" s="161"/>
      <c r="S135" s="161"/>
      <c r="T135" s="162"/>
      <c r="U135" s="16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113</v>
      </c>
      <c r="AF135" s="151">
        <v>0</v>
      </c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2">
        <v>53</v>
      </c>
      <c r="B136" s="159" t="s">
        <v>164</v>
      </c>
      <c r="C136" s="191" t="s">
        <v>165</v>
      </c>
      <c r="D136" s="161" t="s">
        <v>140</v>
      </c>
      <c r="E136" s="166">
        <v>341</v>
      </c>
      <c r="F136" s="169">
        <f>H136+J136</f>
        <v>0</v>
      </c>
      <c r="G136" s="170">
        <f>ROUND(E136*F136,2)</f>
        <v>0</v>
      </c>
      <c r="H136" s="170"/>
      <c r="I136" s="170">
        <f>ROUND(E136*H136,2)</f>
        <v>0</v>
      </c>
      <c r="J136" s="170"/>
      <c r="K136" s="170">
        <f>ROUND(E136*J136,2)</f>
        <v>0</v>
      </c>
      <c r="L136" s="170">
        <v>21</v>
      </c>
      <c r="M136" s="170">
        <f>G136*(1+L136/100)</f>
        <v>0</v>
      </c>
      <c r="N136" s="161">
        <v>0</v>
      </c>
      <c r="O136" s="161">
        <f>ROUND(E136*N136,5)</f>
        <v>0</v>
      </c>
      <c r="P136" s="161">
        <v>0</v>
      </c>
      <c r="Q136" s="161">
        <f>ROUND(E136*P136,5)</f>
        <v>0</v>
      </c>
      <c r="R136" s="161"/>
      <c r="S136" s="161"/>
      <c r="T136" s="162">
        <v>9.0999999999999998E-2</v>
      </c>
      <c r="U136" s="161">
        <f>ROUND(E136*T136,2)</f>
        <v>31.03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111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/>
      <c r="B137" s="159"/>
      <c r="C137" s="192" t="s">
        <v>255</v>
      </c>
      <c r="D137" s="163"/>
      <c r="E137" s="167">
        <v>341</v>
      </c>
      <c r="F137" s="170"/>
      <c r="G137" s="170"/>
      <c r="H137" s="170"/>
      <c r="I137" s="170"/>
      <c r="J137" s="170"/>
      <c r="K137" s="170"/>
      <c r="L137" s="170"/>
      <c r="M137" s="170"/>
      <c r="N137" s="161"/>
      <c r="O137" s="161"/>
      <c r="P137" s="161"/>
      <c r="Q137" s="161"/>
      <c r="R137" s="161"/>
      <c r="S137" s="161"/>
      <c r="T137" s="162"/>
      <c r="U137" s="16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113</v>
      </c>
      <c r="AF137" s="151">
        <v>0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>
        <v>54</v>
      </c>
      <c r="B138" s="159" t="s">
        <v>266</v>
      </c>
      <c r="C138" s="191" t="s">
        <v>267</v>
      </c>
      <c r="D138" s="161" t="s">
        <v>140</v>
      </c>
      <c r="E138" s="166">
        <v>392.15</v>
      </c>
      <c r="F138" s="169">
        <f>H138+J138</f>
        <v>0</v>
      </c>
      <c r="G138" s="170">
        <f>ROUND(E138*F138,2)</f>
        <v>0</v>
      </c>
      <c r="H138" s="170"/>
      <c r="I138" s="170">
        <f>ROUND(E138*H138,2)</f>
        <v>0</v>
      </c>
      <c r="J138" s="170"/>
      <c r="K138" s="170">
        <f>ROUND(E138*J138,2)</f>
        <v>0</v>
      </c>
      <c r="L138" s="170">
        <v>21</v>
      </c>
      <c r="M138" s="170">
        <f>G138*(1+L138/100)</f>
        <v>0</v>
      </c>
      <c r="N138" s="161">
        <v>4.0000000000000002E-4</v>
      </c>
      <c r="O138" s="161">
        <f>ROUND(E138*N138,5)</f>
        <v>0.15686</v>
      </c>
      <c r="P138" s="161">
        <v>0</v>
      </c>
      <c r="Q138" s="161">
        <f>ROUND(E138*P138,5)</f>
        <v>0</v>
      </c>
      <c r="R138" s="161"/>
      <c r="S138" s="161"/>
      <c r="T138" s="162">
        <v>0</v>
      </c>
      <c r="U138" s="161">
        <f>ROUND(E138*T138,2)</f>
        <v>0</v>
      </c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169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/>
      <c r="B139" s="159"/>
      <c r="C139" s="192" t="s">
        <v>268</v>
      </c>
      <c r="D139" s="163"/>
      <c r="E139" s="167">
        <v>392.15</v>
      </c>
      <c r="F139" s="170"/>
      <c r="G139" s="170"/>
      <c r="H139" s="170"/>
      <c r="I139" s="170"/>
      <c r="J139" s="170"/>
      <c r="K139" s="170"/>
      <c r="L139" s="170"/>
      <c r="M139" s="170"/>
      <c r="N139" s="161"/>
      <c r="O139" s="161"/>
      <c r="P139" s="161"/>
      <c r="Q139" s="161"/>
      <c r="R139" s="161"/>
      <c r="S139" s="161"/>
      <c r="T139" s="162"/>
      <c r="U139" s="16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113</v>
      </c>
      <c r="AF139" s="151">
        <v>0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2">
        <v>55</v>
      </c>
      <c r="B140" s="159" t="s">
        <v>269</v>
      </c>
      <c r="C140" s="191" t="s">
        <v>270</v>
      </c>
      <c r="D140" s="161" t="s">
        <v>140</v>
      </c>
      <c r="E140" s="166">
        <v>24</v>
      </c>
      <c r="F140" s="169">
        <f>H140+J140</f>
        <v>0</v>
      </c>
      <c r="G140" s="170">
        <f>ROUND(E140*F140,2)</f>
        <v>0</v>
      </c>
      <c r="H140" s="170"/>
      <c r="I140" s="170">
        <f>ROUND(E140*H140,2)</f>
        <v>0</v>
      </c>
      <c r="J140" s="170"/>
      <c r="K140" s="170">
        <f>ROUND(E140*J140,2)</f>
        <v>0</v>
      </c>
      <c r="L140" s="170">
        <v>21</v>
      </c>
      <c r="M140" s="170">
        <f>G140*(1+L140/100)</f>
        <v>0</v>
      </c>
      <c r="N140" s="161">
        <v>0.46</v>
      </c>
      <c r="O140" s="161">
        <f>ROUND(E140*N140,5)</f>
        <v>11.04</v>
      </c>
      <c r="P140" s="161">
        <v>0</v>
      </c>
      <c r="Q140" s="161">
        <f>ROUND(E140*P140,5)</f>
        <v>0</v>
      </c>
      <c r="R140" s="161"/>
      <c r="S140" s="161"/>
      <c r="T140" s="162">
        <v>2.9000000000000001E-2</v>
      </c>
      <c r="U140" s="161">
        <f>ROUND(E140*T140,2)</f>
        <v>0.7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111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/>
      <c r="B141" s="159"/>
      <c r="C141" s="192" t="s">
        <v>271</v>
      </c>
      <c r="D141" s="163"/>
      <c r="E141" s="167">
        <v>24</v>
      </c>
      <c r="F141" s="170"/>
      <c r="G141" s="170"/>
      <c r="H141" s="170"/>
      <c r="I141" s="170"/>
      <c r="J141" s="170"/>
      <c r="K141" s="170"/>
      <c r="L141" s="170"/>
      <c r="M141" s="170"/>
      <c r="N141" s="161"/>
      <c r="O141" s="161"/>
      <c r="P141" s="161"/>
      <c r="Q141" s="161"/>
      <c r="R141" s="161"/>
      <c r="S141" s="161"/>
      <c r="T141" s="162"/>
      <c r="U141" s="16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113</v>
      </c>
      <c r="AF141" s="151">
        <v>0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>
        <v>56</v>
      </c>
      <c r="B142" s="159" t="s">
        <v>164</v>
      </c>
      <c r="C142" s="191" t="s">
        <v>165</v>
      </c>
      <c r="D142" s="161" t="s">
        <v>140</v>
      </c>
      <c r="E142" s="166">
        <v>24</v>
      </c>
      <c r="F142" s="169">
        <f>H142+J142</f>
        <v>0</v>
      </c>
      <c r="G142" s="170">
        <f>ROUND(E142*F142,2)</f>
        <v>0</v>
      </c>
      <c r="H142" s="170"/>
      <c r="I142" s="170">
        <f>ROUND(E142*H142,2)</f>
        <v>0</v>
      </c>
      <c r="J142" s="170"/>
      <c r="K142" s="170">
        <f>ROUND(E142*J142,2)</f>
        <v>0</v>
      </c>
      <c r="L142" s="170">
        <v>21</v>
      </c>
      <c r="M142" s="170">
        <f>G142*(1+L142/100)</f>
        <v>0</v>
      </c>
      <c r="N142" s="161">
        <v>0</v>
      </c>
      <c r="O142" s="161">
        <f>ROUND(E142*N142,5)</f>
        <v>0</v>
      </c>
      <c r="P142" s="161">
        <v>0</v>
      </c>
      <c r="Q142" s="161">
        <f>ROUND(E142*P142,5)</f>
        <v>0</v>
      </c>
      <c r="R142" s="161"/>
      <c r="S142" s="161"/>
      <c r="T142" s="162">
        <v>9.0999999999999998E-2</v>
      </c>
      <c r="U142" s="161">
        <f>ROUND(E142*T142,2)</f>
        <v>2.1800000000000002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111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/>
      <c r="B143" s="159"/>
      <c r="C143" s="192" t="s">
        <v>271</v>
      </c>
      <c r="D143" s="163"/>
      <c r="E143" s="167">
        <v>24</v>
      </c>
      <c r="F143" s="170"/>
      <c r="G143" s="170"/>
      <c r="H143" s="170"/>
      <c r="I143" s="170"/>
      <c r="J143" s="170"/>
      <c r="K143" s="170"/>
      <c r="L143" s="170"/>
      <c r="M143" s="170"/>
      <c r="N143" s="161"/>
      <c r="O143" s="161"/>
      <c r="P143" s="161"/>
      <c r="Q143" s="161"/>
      <c r="R143" s="161"/>
      <c r="S143" s="161"/>
      <c r="T143" s="162"/>
      <c r="U143" s="16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113</v>
      </c>
      <c r="AF143" s="151">
        <v>0</v>
      </c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>
        <v>57</v>
      </c>
      <c r="B144" s="159" t="s">
        <v>272</v>
      </c>
      <c r="C144" s="191" t="s">
        <v>273</v>
      </c>
      <c r="D144" s="161" t="s">
        <v>140</v>
      </c>
      <c r="E144" s="166">
        <v>27.6</v>
      </c>
      <c r="F144" s="169">
        <f>H144+J144</f>
        <v>0</v>
      </c>
      <c r="G144" s="170">
        <f>ROUND(E144*F144,2)</f>
        <v>0</v>
      </c>
      <c r="H144" s="170"/>
      <c r="I144" s="170">
        <f>ROUND(E144*H144,2)</f>
        <v>0</v>
      </c>
      <c r="J144" s="170"/>
      <c r="K144" s="170">
        <f>ROUND(E144*J144,2)</f>
        <v>0</v>
      </c>
      <c r="L144" s="170">
        <v>21</v>
      </c>
      <c r="M144" s="170">
        <f>G144*(1+L144/100)</f>
        <v>0</v>
      </c>
      <c r="N144" s="161">
        <v>2.0000000000000001E-4</v>
      </c>
      <c r="O144" s="161">
        <f>ROUND(E144*N144,5)</f>
        <v>5.5199999999999997E-3</v>
      </c>
      <c r="P144" s="161">
        <v>0</v>
      </c>
      <c r="Q144" s="161">
        <f>ROUND(E144*P144,5)</f>
        <v>0</v>
      </c>
      <c r="R144" s="161"/>
      <c r="S144" s="161"/>
      <c r="T144" s="162">
        <v>0</v>
      </c>
      <c r="U144" s="161">
        <f>ROUND(E144*T144,2)</f>
        <v>0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169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/>
      <c r="B145" s="159"/>
      <c r="C145" s="192" t="s">
        <v>274</v>
      </c>
      <c r="D145" s="163"/>
      <c r="E145" s="167">
        <v>27.6</v>
      </c>
      <c r="F145" s="170"/>
      <c r="G145" s="170"/>
      <c r="H145" s="170"/>
      <c r="I145" s="170"/>
      <c r="J145" s="170"/>
      <c r="K145" s="170"/>
      <c r="L145" s="170"/>
      <c r="M145" s="170"/>
      <c r="N145" s="161"/>
      <c r="O145" s="161"/>
      <c r="P145" s="161"/>
      <c r="Q145" s="161"/>
      <c r="R145" s="161"/>
      <c r="S145" s="161"/>
      <c r="T145" s="162"/>
      <c r="U145" s="16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113</v>
      </c>
      <c r="AF145" s="151">
        <v>0</v>
      </c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2">
        <v>58</v>
      </c>
      <c r="B146" s="159" t="s">
        <v>275</v>
      </c>
      <c r="C146" s="191" t="s">
        <v>276</v>
      </c>
      <c r="D146" s="161" t="s">
        <v>140</v>
      </c>
      <c r="E146" s="166">
        <v>35</v>
      </c>
      <c r="F146" s="169">
        <f>H146+J146</f>
        <v>0</v>
      </c>
      <c r="G146" s="170">
        <f>ROUND(E146*F146,2)</f>
        <v>0</v>
      </c>
      <c r="H146" s="170"/>
      <c r="I146" s="170">
        <f>ROUND(E146*H146,2)</f>
        <v>0</v>
      </c>
      <c r="J146" s="170"/>
      <c r="K146" s="170">
        <f>ROUND(E146*J146,2)</f>
        <v>0</v>
      </c>
      <c r="L146" s="170">
        <v>21</v>
      </c>
      <c r="M146" s="170">
        <f>G146*(1+L146/100)</f>
        <v>0</v>
      </c>
      <c r="N146" s="161">
        <v>0.1012</v>
      </c>
      <c r="O146" s="161">
        <f>ROUND(E146*N146,5)</f>
        <v>3.5419999999999998</v>
      </c>
      <c r="P146" s="161">
        <v>0</v>
      </c>
      <c r="Q146" s="161">
        <f>ROUND(E146*P146,5)</f>
        <v>0</v>
      </c>
      <c r="R146" s="161"/>
      <c r="S146" s="161"/>
      <c r="T146" s="162">
        <v>2.4E-2</v>
      </c>
      <c r="U146" s="161">
        <f>ROUND(E146*T146,2)</f>
        <v>0.84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111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2"/>
      <c r="B147" s="159"/>
      <c r="C147" s="192" t="s">
        <v>277</v>
      </c>
      <c r="D147" s="163"/>
      <c r="E147" s="167">
        <v>35</v>
      </c>
      <c r="F147" s="170"/>
      <c r="G147" s="170"/>
      <c r="H147" s="170"/>
      <c r="I147" s="170"/>
      <c r="J147" s="170"/>
      <c r="K147" s="170"/>
      <c r="L147" s="170"/>
      <c r="M147" s="170"/>
      <c r="N147" s="161"/>
      <c r="O147" s="161"/>
      <c r="P147" s="161"/>
      <c r="Q147" s="161"/>
      <c r="R147" s="161"/>
      <c r="S147" s="161"/>
      <c r="T147" s="162"/>
      <c r="U147" s="16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113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x14ac:dyDescent="0.2">
      <c r="A148" s="153" t="s">
        <v>106</v>
      </c>
      <c r="B148" s="160" t="s">
        <v>61</v>
      </c>
      <c r="C148" s="193" t="s">
        <v>62</v>
      </c>
      <c r="D148" s="164"/>
      <c r="E148" s="168"/>
      <c r="F148" s="171"/>
      <c r="G148" s="171">
        <f>SUMIF(AE149:AE157,"&lt;&gt;NOR",G149:G157)</f>
        <v>0</v>
      </c>
      <c r="H148" s="171"/>
      <c r="I148" s="171">
        <f>SUM(I149:I157)</f>
        <v>0</v>
      </c>
      <c r="J148" s="171"/>
      <c r="K148" s="171">
        <f>SUM(K149:K157)</f>
        <v>0</v>
      </c>
      <c r="L148" s="171"/>
      <c r="M148" s="171">
        <f>SUM(M149:M157)</f>
        <v>0</v>
      </c>
      <c r="N148" s="164"/>
      <c r="O148" s="164">
        <f>SUM(O149:O157)</f>
        <v>55.447989999999997</v>
      </c>
      <c r="P148" s="164"/>
      <c r="Q148" s="164">
        <f>SUM(Q149:Q157)</f>
        <v>0</v>
      </c>
      <c r="R148" s="164"/>
      <c r="S148" s="164"/>
      <c r="T148" s="165"/>
      <c r="U148" s="164">
        <f>SUM(U149:U157)</f>
        <v>90.85</v>
      </c>
      <c r="AE148" t="s">
        <v>107</v>
      </c>
    </row>
    <row r="149" spans="1:60" outlineLevel="1" x14ac:dyDescent="0.2">
      <c r="A149" s="152">
        <v>59</v>
      </c>
      <c r="B149" s="159" t="s">
        <v>278</v>
      </c>
      <c r="C149" s="191" t="s">
        <v>279</v>
      </c>
      <c r="D149" s="161" t="s">
        <v>140</v>
      </c>
      <c r="E149" s="166">
        <v>103</v>
      </c>
      <c r="F149" s="169">
        <f>H149+J149</f>
        <v>0</v>
      </c>
      <c r="G149" s="170">
        <f>ROUND(E149*F149,2)</f>
        <v>0</v>
      </c>
      <c r="H149" s="170"/>
      <c r="I149" s="170">
        <f>ROUND(E149*H149,2)</f>
        <v>0</v>
      </c>
      <c r="J149" s="170"/>
      <c r="K149" s="170">
        <f>ROUND(E149*J149,2)</f>
        <v>0</v>
      </c>
      <c r="L149" s="170">
        <v>21</v>
      </c>
      <c r="M149" s="170">
        <f>G149*(1+L149/100)</f>
        <v>0</v>
      </c>
      <c r="N149" s="161">
        <v>5.5449999999999999E-2</v>
      </c>
      <c r="O149" s="161">
        <f>ROUND(E149*N149,5)</f>
        <v>5.7113500000000004</v>
      </c>
      <c r="P149" s="161">
        <v>0</v>
      </c>
      <c r="Q149" s="161">
        <f>ROUND(E149*P149,5)</f>
        <v>0</v>
      </c>
      <c r="R149" s="161"/>
      <c r="S149" s="161"/>
      <c r="T149" s="162">
        <v>0.442</v>
      </c>
      <c r="U149" s="161">
        <f>ROUND(E149*T149,2)</f>
        <v>45.53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111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2"/>
      <c r="B150" s="159"/>
      <c r="C150" s="192" t="s">
        <v>280</v>
      </c>
      <c r="D150" s="163"/>
      <c r="E150" s="167">
        <v>103</v>
      </c>
      <c r="F150" s="170"/>
      <c r="G150" s="170"/>
      <c r="H150" s="170"/>
      <c r="I150" s="170"/>
      <c r="J150" s="170"/>
      <c r="K150" s="170"/>
      <c r="L150" s="170"/>
      <c r="M150" s="170"/>
      <c r="N150" s="161"/>
      <c r="O150" s="161"/>
      <c r="P150" s="161"/>
      <c r="Q150" s="161"/>
      <c r="R150" s="161"/>
      <c r="S150" s="161"/>
      <c r="T150" s="162"/>
      <c r="U150" s="16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113</v>
      </c>
      <c r="AF150" s="151">
        <v>0</v>
      </c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2">
        <v>60</v>
      </c>
      <c r="B151" s="159" t="s">
        <v>281</v>
      </c>
      <c r="C151" s="191" t="s">
        <v>282</v>
      </c>
      <c r="D151" s="161" t="s">
        <v>140</v>
      </c>
      <c r="E151" s="166">
        <v>108.15</v>
      </c>
      <c r="F151" s="169">
        <f>H151+J151</f>
        <v>0</v>
      </c>
      <c r="G151" s="170">
        <f>ROUND(E151*F151,2)</f>
        <v>0</v>
      </c>
      <c r="H151" s="170"/>
      <c r="I151" s="170">
        <f>ROUND(E151*H151,2)</f>
        <v>0</v>
      </c>
      <c r="J151" s="170"/>
      <c r="K151" s="170">
        <f>ROUND(E151*J151,2)</f>
        <v>0</v>
      </c>
      <c r="L151" s="170">
        <v>21</v>
      </c>
      <c r="M151" s="170">
        <f>G151*(1+L151/100)</f>
        <v>0</v>
      </c>
      <c r="N151" s="161">
        <v>0.13100000000000001</v>
      </c>
      <c r="O151" s="161">
        <f>ROUND(E151*N151,5)</f>
        <v>14.16765</v>
      </c>
      <c r="P151" s="161">
        <v>0</v>
      </c>
      <c r="Q151" s="161">
        <f>ROUND(E151*P151,5)</f>
        <v>0</v>
      </c>
      <c r="R151" s="161"/>
      <c r="S151" s="161"/>
      <c r="T151" s="162">
        <v>0</v>
      </c>
      <c r="U151" s="161">
        <f>ROUND(E151*T151,2)</f>
        <v>0</v>
      </c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169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/>
      <c r="B152" s="159"/>
      <c r="C152" s="262" t="s">
        <v>283</v>
      </c>
      <c r="D152" s="263"/>
      <c r="E152" s="264"/>
      <c r="F152" s="265"/>
      <c r="G152" s="266"/>
      <c r="H152" s="170"/>
      <c r="I152" s="170"/>
      <c r="J152" s="170"/>
      <c r="K152" s="170"/>
      <c r="L152" s="170"/>
      <c r="M152" s="170"/>
      <c r="N152" s="161"/>
      <c r="O152" s="161"/>
      <c r="P152" s="161"/>
      <c r="Q152" s="161"/>
      <c r="R152" s="161"/>
      <c r="S152" s="161"/>
      <c r="T152" s="162"/>
      <c r="U152" s="16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159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4" t="str">
        <f>C152</f>
        <v>Betonová distanční dlažba 200 resp. 170/200 rsp. 170 mm, tl. 60 mm.</v>
      </c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2"/>
      <c r="B153" s="159"/>
      <c r="C153" s="192" t="s">
        <v>284</v>
      </c>
      <c r="D153" s="163"/>
      <c r="E153" s="167">
        <v>108.15</v>
      </c>
      <c r="F153" s="170"/>
      <c r="G153" s="170"/>
      <c r="H153" s="170"/>
      <c r="I153" s="170"/>
      <c r="J153" s="170"/>
      <c r="K153" s="170"/>
      <c r="L153" s="170"/>
      <c r="M153" s="170"/>
      <c r="N153" s="161"/>
      <c r="O153" s="161"/>
      <c r="P153" s="161"/>
      <c r="Q153" s="161"/>
      <c r="R153" s="161"/>
      <c r="S153" s="161"/>
      <c r="T153" s="162"/>
      <c r="U153" s="161"/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113</v>
      </c>
      <c r="AF153" s="151">
        <v>0</v>
      </c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2">
        <v>61</v>
      </c>
      <c r="B154" s="159" t="s">
        <v>285</v>
      </c>
      <c r="C154" s="191" t="s">
        <v>286</v>
      </c>
      <c r="D154" s="161" t="s">
        <v>248</v>
      </c>
      <c r="E154" s="166">
        <v>103</v>
      </c>
      <c r="F154" s="169">
        <f>H154+J154</f>
        <v>0</v>
      </c>
      <c r="G154" s="170">
        <f>ROUND(E154*F154,2)</f>
        <v>0</v>
      </c>
      <c r="H154" s="170"/>
      <c r="I154" s="170">
        <f>ROUND(E154*H154,2)</f>
        <v>0</v>
      </c>
      <c r="J154" s="170"/>
      <c r="K154" s="170">
        <f>ROUND(E154*J154,2)</f>
        <v>0</v>
      </c>
      <c r="L154" s="170">
        <v>21</v>
      </c>
      <c r="M154" s="170">
        <f>G154*(1+L154/100)</f>
        <v>0</v>
      </c>
      <c r="N154" s="161">
        <v>3.3E-4</v>
      </c>
      <c r="O154" s="161">
        <f>ROUND(E154*N154,5)</f>
        <v>3.3989999999999999E-2</v>
      </c>
      <c r="P154" s="161">
        <v>0</v>
      </c>
      <c r="Q154" s="161">
        <f>ROUND(E154*P154,5)</f>
        <v>0</v>
      </c>
      <c r="R154" s="161"/>
      <c r="S154" s="161"/>
      <c r="T154" s="162">
        <v>0.41</v>
      </c>
      <c r="U154" s="161">
        <f>ROUND(E154*T154,2)</f>
        <v>42.23</v>
      </c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111</v>
      </c>
      <c r="AF154" s="151"/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2"/>
      <c r="B155" s="159"/>
      <c r="C155" s="192" t="s">
        <v>280</v>
      </c>
      <c r="D155" s="163"/>
      <c r="E155" s="167">
        <v>103</v>
      </c>
      <c r="F155" s="170"/>
      <c r="G155" s="170"/>
      <c r="H155" s="170"/>
      <c r="I155" s="170"/>
      <c r="J155" s="170"/>
      <c r="K155" s="170"/>
      <c r="L155" s="170"/>
      <c r="M155" s="170"/>
      <c r="N155" s="161"/>
      <c r="O155" s="161"/>
      <c r="P155" s="161"/>
      <c r="Q155" s="161"/>
      <c r="R155" s="161"/>
      <c r="S155" s="161"/>
      <c r="T155" s="162"/>
      <c r="U155" s="161"/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113</v>
      </c>
      <c r="AF155" s="151">
        <v>0</v>
      </c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52">
        <v>62</v>
      </c>
      <c r="B156" s="159" t="s">
        <v>287</v>
      </c>
      <c r="C156" s="191" t="s">
        <v>288</v>
      </c>
      <c r="D156" s="161" t="s">
        <v>140</v>
      </c>
      <c r="E156" s="166">
        <v>103</v>
      </c>
      <c r="F156" s="169">
        <f>H156+J156</f>
        <v>0</v>
      </c>
      <c r="G156" s="170">
        <f>ROUND(E156*F156,2)</f>
        <v>0</v>
      </c>
      <c r="H156" s="170"/>
      <c r="I156" s="170">
        <f>ROUND(E156*H156,2)</f>
        <v>0</v>
      </c>
      <c r="J156" s="170"/>
      <c r="K156" s="170">
        <f>ROUND(E156*J156,2)</f>
        <v>0</v>
      </c>
      <c r="L156" s="170">
        <v>21</v>
      </c>
      <c r="M156" s="170">
        <f>G156*(1+L156/100)</f>
        <v>0</v>
      </c>
      <c r="N156" s="161">
        <v>0.34499999999999997</v>
      </c>
      <c r="O156" s="161">
        <f>ROUND(E156*N156,5)</f>
        <v>35.534999999999997</v>
      </c>
      <c r="P156" s="161">
        <v>0</v>
      </c>
      <c r="Q156" s="161">
        <f>ROUND(E156*P156,5)</f>
        <v>0</v>
      </c>
      <c r="R156" s="161"/>
      <c r="S156" s="161"/>
      <c r="T156" s="162">
        <v>0.03</v>
      </c>
      <c r="U156" s="161">
        <f>ROUND(E156*T156,2)</f>
        <v>3.09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111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2"/>
      <c r="B157" s="159"/>
      <c r="C157" s="192" t="s">
        <v>280</v>
      </c>
      <c r="D157" s="163"/>
      <c r="E157" s="167">
        <v>103</v>
      </c>
      <c r="F157" s="170"/>
      <c r="G157" s="170"/>
      <c r="H157" s="170"/>
      <c r="I157" s="170"/>
      <c r="J157" s="170"/>
      <c r="K157" s="170"/>
      <c r="L157" s="170"/>
      <c r="M157" s="170"/>
      <c r="N157" s="161"/>
      <c r="O157" s="161"/>
      <c r="P157" s="161"/>
      <c r="Q157" s="161"/>
      <c r="R157" s="161"/>
      <c r="S157" s="161"/>
      <c r="T157" s="162"/>
      <c r="U157" s="161"/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113</v>
      </c>
      <c r="AF157" s="151">
        <v>0</v>
      </c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x14ac:dyDescent="0.2">
      <c r="A158" s="153" t="s">
        <v>106</v>
      </c>
      <c r="B158" s="160" t="s">
        <v>63</v>
      </c>
      <c r="C158" s="193" t="s">
        <v>64</v>
      </c>
      <c r="D158" s="164"/>
      <c r="E158" s="168"/>
      <c r="F158" s="171"/>
      <c r="G158" s="171">
        <f>SUMIF(AE159:AE166,"&lt;&gt;NOR",G159:G166)</f>
        <v>0</v>
      </c>
      <c r="H158" s="171"/>
      <c r="I158" s="171">
        <f>SUM(I159:I166)</f>
        <v>0</v>
      </c>
      <c r="J158" s="171"/>
      <c r="K158" s="171">
        <f>SUM(K159:K166)</f>
        <v>0</v>
      </c>
      <c r="L158" s="171"/>
      <c r="M158" s="171">
        <f>SUM(M159:M166)</f>
        <v>0</v>
      </c>
      <c r="N158" s="164"/>
      <c r="O158" s="164">
        <f>SUM(O159:O166)</f>
        <v>27.622330000000002</v>
      </c>
      <c r="P158" s="164"/>
      <c r="Q158" s="164">
        <f>SUM(Q159:Q166)</f>
        <v>0</v>
      </c>
      <c r="R158" s="164"/>
      <c r="S158" s="164"/>
      <c r="T158" s="165"/>
      <c r="U158" s="164">
        <f>SUM(U159:U166)</f>
        <v>0</v>
      </c>
      <c r="AE158" t="s">
        <v>107</v>
      </c>
    </row>
    <row r="159" spans="1:60" ht="22.5" outlineLevel="1" x14ac:dyDescent="0.2">
      <c r="A159" s="152">
        <v>63</v>
      </c>
      <c r="B159" s="159" t="s">
        <v>289</v>
      </c>
      <c r="C159" s="191" t="s">
        <v>290</v>
      </c>
      <c r="D159" s="161" t="s">
        <v>140</v>
      </c>
      <c r="E159" s="166">
        <v>341</v>
      </c>
      <c r="F159" s="169">
        <f>H159+J159</f>
        <v>0</v>
      </c>
      <c r="G159" s="170">
        <f>ROUND(E159*F159,2)</f>
        <v>0</v>
      </c>
      <c r="H159" s="170"/>
      <c r="I159" s="170">
        <f>ROUND(E159*H159,2)</f>
        <v>0</v>
      </c>
      <c r="J159" s="170"/>
      <c r="K159" s="170">
        <f>ROUND(E159*J159,2)</f>
        <v>0</v>
      </c>
      <c r="L159" s="170">
        <v>21</v>
      </c>
      <c r="M159" s="170">
        <f>G159*(1+L159/100)</f>
        <v>0</v>
      </c>
      <c r="N159" s="161">
        <v>2.5000000000000001E-2</v>
      </c>
      <c r="O159" s="161">
        <f>ROUND(E159*N159,5)</f>
        <v>8.5250000000000004</v>
      </c>
      <c r="P159" s="161">
        <v>0</v>
      </c>
      <c r="Q159" s="161">
        <f>ROUND(E159*P159,5)</f>
        <v>0</v>
      </c>
      <c r="R159" s="161"/>
      <c r="S159" s="161"/>
      <c r="T159" s="162">
        <v>0</v>
      </c>
      <c r="U159" s="161">
        <f>ROUND(E159*T159,2)</f>
        <v>0</v>
      </c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111</v>
      </c>
      <c r="AF159" s="151"/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33.75" outlineLevel="1" x14ac:dyDescent="0.2">
      <c r="A160" s="152"/>
      <c r="B160" s="159"/>
      <c r="C160" s="262" t="s">
        <v>291</v>
      </c>
      <c r="D160" s="263"/>
      <c r="E160" s="264"/>
      <c r="F160" s="265"/>
      <c r="G160" s="266"/>
      <c r="H160" s="170"/>
      <c r="I160" s="170"/>
      <c r="J160" s="170"/>
      <c r="K160" s="170"/>
      <c r="L160" s="170"/>
      <c r="M160" s="170"/>
      <c r="N160" s="161"/>
      <c r="O160" s="161"/>
      <c r="P160" s="161"/>
      <c r="Q160" s="161"/>
      <c r="R160" s="161"/>
      <c r="S160" s="161"/>
      <c r="T160" s="162"/>
      <c r="U160" s="16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159</v>
      </c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4" t="str">
        <f>C160</f>
        <v>Směs z pryžového granulátu frakce 1-4 mm a PUR pojiva tl. 10 mm + vrchní nástřik z barevného PUR pojiva a jemného celobarevného pryžového granulátu frakce 0,5-1,5 mm, s filtračním průtokem min. 150 mm/h.</v>
      </c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2"/>
      <c r="B161" s="159"/>
      <c r="C161" s="192" t="s">
        <v>255</v>
      </c>
      <c r="D161" s="163"/>
      <c r="E161" s="167">
        <v>341</v>
      </c>
      <c r="F161" s="170"/>
      <c r="G161" s="170"/>
      <c r="H161" s="170"/>
      <c r="I161" s="170"/>
      <c r="J161" s="170"/>
      <c r="K161" s="170"/>
      <c r="L161" s="170"/>
      <c r="M161" s="170"/>
      <c r="N161" s="161"/>
      <c r="O161" s="161"/>
      <c r="P161" s="161"/>
      <c r="Q161" s="161"/>
      <c r="R161" s="161"/>
      <c r="S161" s="161"/>
      <c r="T161" s="162"/>
      <c r="U161" s="161"/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113</v>
      </c>
      <c r="AF161" s="151">
        <v>0</v>
      </c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>
        <v>64</v>
      </c>
      <c r="B162" s="159" t="s">
        <v>292</v>
      </c>
      <c r="C162" s="191" t="s">
        <v>293</v>
      </c>
      <c r="D162" s="161" t="s">
        <v>140</v>
      </c>
      <c r="E162" s="166">
        <v>341</v>
      </c>
      <c r="F162" s="169">
        <f>H162+J162</f>
        <v>0</v>
      </c>
      <c r="G162" s="170">
        <f>ROUND(E162*F162,2)</f>
        <v>0</v>
      </c>
      <c r="H162" s="170"/>
      <c r="I162" s="170">
        <f>ROUND(E162*H162,2)</f>
        <v>0</v>
      </c>
      <c r="J162" s="170"/>
      <c r="K162" s="170">
        <f>ROUND(E162*J162,2)</f>
        <v>0</v>
      </c>
      <c r="L162" s="170">
        <v>21</v>
      </c>
      <c r="M162" s="170">
        <f>G162*(1+L162/100)</f>
        <v>0</v>
      </c>
      <c r="N162" s="161">
        <v>5.6000000000000001E-2</v>
      </c>
      <c r="O162" s="161">
        <f>ROUND(E162*N162,5)</f>
        <v>19.096</v>
      </c>
      <c r="P162" s="161">
        <v>0</v>
      </c>
      <c r="Q162" s="161">
        <f>ROUND(E162*P162,5)</f>
        <v>0</v>
      </c>
      <c r="R162" s="161"/>
      <c r="S162" s="161"/>
      <c r="T162" s="162">
        <v>0</v>
      </c>
      <c r="U162" s="161">
        <f>ROUND(E162*T162,2)</f>
        <v>0</v>
      </c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111</v>
      </c>
      <c r="AF162" s="151"/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ht="22.5" outlineLevel="1" x14ac:dyDescent="0.2">
      <c r="A163" s="152"/>
      <c r="B163" s="159"/>
      <c r="C163" s="262" t="s">
        <v>294</v>
      </c>
      <c r="D163" s="263"/>
      <c r="E163" s="264"/>
      <c r="F163" s="265"/>
      <c r="G163" s="266"/>
      <c r="H163" s="170"/>
      <c r="I163" s="170"/>
      <c r="J163" s="170"/>
      <c r="K163" s="170"/>
      <c r="L163" s="170"/>
      <c r="M163" s="170"/>
      <c r="N163" s="161"/>
      <c r="O163" s="161"/>
      <c r="P163" s="161"/>
      <c r="Q163" s="161"/>
      <c r="R163" s="161"/>
      <c r="S163" s="161"/>
      <c r="T163" s="162"/>
      <c r="U163" s="161"/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159</v>
      </c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4" t="str">
        <f>C163</f>
        <v>Směs kameniva fr. 3-8 mm, SBR pryžového granulátu fr. 2-4 mm a PUR pojiva s příčnou pevností v tahu větší než 0,2 MPa a filtračním průtokem větším než 1 cm/s.</v>
      </c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2"/>
      <c r="B164" s="159"/>
      <c r="C164" s="192" t="s">
        <v>255</v>
      </c>
      <c r="D164" s="163"/>
      <c r="E164" s="167">
        <v>341</v>
      </c>
      <c r="F164" s="170"/>
      <c r="G164" s="170"/>
      <c r="H164" s="170"/>
      <c r="I164" s="170"/>
      <c r="J164" s="170"/>
      <c r="K164" s="170"/>
      <c r="L164" s="170"/>
      <c r="M164" s="170"/>
      <c r="N164" s="161"/>
      <c r="O164" s="161"/>
      <c r="P164" s="161"/>
      <c r="Q164" s="161"/>
      <c r="R164" s="161"/>
      <c r="S164" s="161"/>
      <c r="T164" s="162"/>
      <c r="U164" s="161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113</v>
      </c>
      <c r="AF164" s="151">
        <v>0</v>
      </c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ht="22.5" outlineLevel="1" x14ac:dyDescent="0.2">
      <c r="A165" s="152">
        <v>65</v>
      </c>
      <c r="B165" s="159" t="s">
        <v>295</v>
      </c>
      <c r="C165" s="191" t="s">
        <v>296</v>
      </c>
      <c r="D165" s="161" t="s">
        <v>248</v>
      </c>
      <c r="E165" s="166">
        <v>66.5</v>
      </c>
      <c r="F165" s="169">
        <f>H165+J165</f>
        <v>0</v>
      </c>
      <c r="G165" s="170">
        <f>ROUND(E165*F165,2)</f>
        <v>0</v>
      </c>
      <c r="H165" s="170"/>
      <c r="I165" s="170">
        <f>ROUND(E165*H165,2)</f>
        <v>0</v>
      </c>
      <c r="J165" s="170"/>
      <c r="K165" s="170">
        <f>ROUND(E165*J165,2)</f>
        <v>0</v>
      </c>
      <c r="L165" s="170">
        <v>21</v>
      </c>
      <c r="M165" s="170">
        <f>G165*(1+L165/100)</f>
        <v>0</v>
      </c>
      <c r="N165" s="161">
        <v>2.0000000000000002E-5</v>
      </c>
      <c r="O165" s="161">
        <f>ROUND(E165*N165,5)</f>
        <v>1.33E-3</v>
      </c>
      <c r="P165" s="161">
        <v>0</v>
      </c>
      <c r="Q165" s="161">
        <f>ROUND(E165*P165,5)</f>
        <v>0</v>
      </c>
      <c r="R165" s="161"/>
      <c r="S165" s="161"/>
      <c r="T165" s="162">
        <v>0</v>
      </c>
      <c r="U165" s="161">
        <f>ROUND(E165*T165,2)</f>
        <v>0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111</v>
      </c>
      <c r="AF165" s="151"/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2"/>
      <c r="B166" s="159"/>
      <c r="C166" s="192" t="s">
        <v>297</v>
      </c>
      <c r="D166" s="163"/>
      <c r="E166" s="167">
        <v>66.5</v>
      </c>
      <c r="F166" s="170"/>
      <c r="G166" s="170"/>
      <c r="H166" s="170"/>
      <c r="I166" s="170"/>
      <c r="J166" s="170"/>
      <c r="K166" s="170"/>
      <c r="L166" s="170"/>
      <c r="M166" s="170"/>
      <c r="N166" s="161"/>
      <c r="O166" s="161"/>
      <c r="P166" s="161"/>
      <c r="Q166" s="161"/>
      <c r="R166" s="161"/>
      <c r="S166" s="161"/>
      <c r="T166" s="162"/>
      <c r="U166" s="161"/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113</v>
      </c>
      <c r="AF166" s="151">
        <v>0</v>
      </c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x14ac:dyDescent="0.2">
      <c r="A167" s="153" t="s">
        <v>106</v>
      </c>
      <c r="B167" s="160" t="s">
        <v>65</v>
      </c>
      <c r="C167" s="193" t="s">
        <v>66</v>
      </c>
      <c r="D167" s="164"/>
      <c r="E167" s="168"/>
      <c r="F167" s="171"/>
      <c r="G167" s="171">
        <f>SUMIF(AE168:AE182,"&lt;&gt;NOR",G168:G182)</f>
        <v>0</v>
      </c>
      <c r="H167" s="171"/>
      <c r="I167" s="171">
        <f>SUM(I168:I182)</f>
        <v>0</v>
      </c>
      <c r="J167" s="171"/>
      <c r="K167" s="171">
        <f>SUM(K168:K182)</f>
        <v>0</v>
      </c>
      <c r="L167" s="171"/>
      <c r="M167" s="171">
        <f>SUM(M168:M182)</f>
        <v>0</v>
      </c>
      <c r="N167" s="164"/>
      <c r="O167" s="164">
        <f>SUM(O168:O182)</f>
        <v>0.28200000000000003</v>
      </c>
      <c r="P167" s="164"/>
      <c r="Q167" s="164">
        <f>SUM(Q168:Q182)</f>
        <v>0</v>
      </c>
      <c r="R167" s="164"/>
      <c r="S167" s="164"/>
      <c r="T167" s="165"/>
      <c r="U167" s="164">
        <f>SUM(U168:U182)</f>
        <v>0</v>
      </c>
      <c r="AE167" t="s">
        <v>107</v>
      </c>
    </row>
    <row r="168" spans="1:60" outlineLevel="1" x14ac:dyDescent="0.2">
      <c r="A168" s="152">
        <v>66</v>
      </c>
      <c r="B168" s="159" t="s">
        <v>298</v>
      </c>
      <c r="C168" s="191" t="s">
        <v>299</v>
      </c>
      <c r="D168" s="161" t="s">
        <v>158</v>
      </c>
      <c r="E168" s="166">
        <v>1</v>
      </c>
      <c r="F168" s="169">
        <f>H168+J168</f>
        <v>0</v>
      </c>
      <c r="G168" s="170">
        <f>ROUND(E168*F168,2)</f>
        <v>0</v>
      </c>
      <c r="H168" s="170"/>
      <c r="I168" s="170">
        <f>ROUND(E168*H168,2)</f>
        <v>0</v>
      </c>
      <c r="J168" s="170"/>
      <c r="K168" s="170">
        <f>ROUND(E168*J168,2)</f>
        <v>0</v>
      </c>
      <c r="L168" s="170">
        <v>21</v>
      </c>
      <c r="M168" s="170">
        <f>G168*(1+L168/100)</f>
        <v>0</v>
      </c>
      <c r="N168" s="161">
        <v>3.0000000000000001E-3</v>
      </c>
      <c r="O168" s="161">
        <f>ROUND(E168*N168,5)</f>
        <v>3.0000000000000001E-3</v>
      </c>
      <c r="P168" s="161">
        <v>0</v>
      </c>
      <c r="Q168" s="161">
        <f>ROUND(E168*P168,5)</f>
        <v>0</v>
      </c>
      <c r="R168" s="161"/>
      <c r="S168" s="161"/>
      <c r="T168" s="162">
        <v>0</v>
      </c>
      <c r="U168" s="161">
        <f>ROUND(E168*T168,2)</f>
        <v>0</v>
      </c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169</v>
      </c>
      <c r="AF168" s="151"/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2"/>
      <c r="B169" s="159"/>
      <c r="C169" s="262" t="s">
        <v>300</v>
      </c>
      <c r="D169" s="263"/>
      <c r="E169" s="264"/>
      <c r="F169" s="265"/>
      <c r="G169" s="266"/>
      <c r="H169" s="170"/>
      <c r="I169" s="170"/>
      <c r="J169" s="170"/>
      <c r="K169" s="170"/>
      <c r="L169" s="170"/>
      <c r="M169" s="170"/>
      <c r="N169" s="161"/>
      <c r="O169" s="161"/>
      <c r="P169" s="161"/>
      <c r="Q169" s="161"/>
      <c r="R169" s="161"/>
      <c r="S169" s="161"/>
      <c r="T169" s="162"/>
      <c r="U169" s="161"/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159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4" t="str">
        <f>C169</f>
        <v>Včetně rámečku</v>
      </c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2"/>
      <c r="B170" s="159"/>
      <c r="C170" s="192" t="s">
        <v>49</v>
      </c>
      <c r="D170" s="163"/>
      <c r="E170" s="167">
        <v>1</v>
      </c>
      <c r="F170" s="170"/>
      <c r="G170" s="170"/>
      <c r="H170" s="170"/>
      <c r="I170" s="170"/>
      <c r="J170" s="170"/>
      <c r="K170" s="170"/>
      <c r="L170" s="170"/>
      <c r="M170" s="170"/>
      <c r="N170" s="161"/>
      <c r="O170" s="161"/>
      <c r="P170" s="161"/>
      <c r="Q170" s="161"/>
      <c r="R170" s="161"/>
      <c r="S170" s="161"/>
      <c r="T170" s="162"/>
      <c r="U170" s="16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113</v>
      </c>
      <c r="AF170" s="151">
        <v>0</v>
      </c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2">
        <v>67</v>
      </c>
      <c r="B171" s="159" t="s">
        <v>301</v>
      </c>
      <c r="C171" s="191" t="s">
        <v>302</v>
      </c>
      <c r="D171" s="161" t="s">
        <v>158</v>
      </c>
      <c r="E171" s="166">
        <v>1</v>
      </c>
      <c r="F171" s="169">
        <f>H171+J171</f>
        <v>0</v>
      </c>
      <c r="G171" s="170">
        <f>ROUND(E171*F171,2)</f>
        <v>0</v>
      </c>
      <c r="H171" s="170"/>
      <c r="I171" s="170">
        <f>ROUND(E171*H171,2)</f>
        <v>0</v>
      </c>
      <c r="J171" s="170"/>
      <c r="K171" s="170">
        <f>ROUND(E171*J171,2)</f>
        <v>0</v>
      </c>
      <c r="L171" s="170">
        <v>21</v>
      </c>
      <c r="M171" s="170">
        <f>G171*(1+L171/100)</f>
        <v>0</v>
      </c>
      <c r="N171" s="161">
        <v>3.0000000000000001E-3</v>
      </c>
      <c r="O171" s="161">
        <f>ROUND(E171*N171,5)</f>
        <v>3.0000000000000001E-3</v>
      </c>
      <c r="P171" s="161">
        <v>0</v>
      </c>
      <c r="Q171" s="161">
        <f>ROUND(E171*P171,5)</f>
        <v>0</v>
      </c>
      <c r="R171" s="161"/>
      <c r="S171" s="161"/>
      <c r="T171" s="162">
        <v>0</v>
      </c>
      <c r="U171" s="161">
        <f>ROUND(E171*T171,2)</f>
        <v>0</v>
      </c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169</v>
      </c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2"/>
      <c r="B172" s="159"/>
      <c r="C172" s="262" t="s">
        <v>300</v>
      </c>
      <c r="D172" s="263"/>
      <c r="E172" s="264"/>
      <c r="F172" s="265"/>
      <c r="G172" s="266"/>
      <c r="H172" s="170"/>
      <c r="I172" s="170"/>
      <c r="J172" s="170"/>
      <c r="K172" s="170"/>
      <c r="L172" s="170"/>
      <c r="M172" s="170"/>
      <c r="N172" s="161"/>
      <c r="O172" s="161"/>
      <c r="P172" s="161"/>
      <c r="Q172" s="161"/>
      <c r="R172" s="161"/>
      <c r="S172" s="161"/>
      <c r="T172" s="162"/>
      <c r="U172" s="161"/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159</v>
      </c>
      <c r="AF172" s="151"/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4" t="str">
        <f>C172</f>
        <v>Včetně rámečku</v>
      </c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2"/>
      <c r="B173" s="159"/>
      <c r="C173" s="192" t="s">
        <v>49</v>
      </c>
      <c r="D173" s="163"/>
      <c r="E173" s="167">
        <v>1</v>
      </c>
      <c r="F173" s="170"/>
      <c r="G173" s="170"/>
      <c r="H173" s="170"/>
      <c r="I173" s="170"/>
      <c r="J173" s="170"/>
      <c r="K173" s="170"/>
      <c r="L173" s="170"/>
      <c r="M173" s="170"/>
      <c r="N173" s="161"/>
      <c r="O173" s="161"/>
      <c r="P173" s="161"/>
      <c r="Q173" s="161"/>
      <c r="R173" s="161"/>
      <c r="S173" s="161"/>
      <c r="T173" s="162"/>
      <c r="U173" s="161"/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113</v>
      </c>
      <c r="AF173" s="151">
        <v>0</v>
      </c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52">
        <v>68</v>
      </c>
      <c r="B174" s="159" t="s">
        <v>303</v>
      </c>
      <c r="C174" s="191" t="s">
        <v>304</v>
      </c>
      <c r="D174" s="161" t="s">
        <v>158</v>
      </c>
      <c r="E174" s="166">
        <v>1</v>
      </c>
      <c r="F174" s="169">
        <f>H174+J174</f>
        <v>0</v>
      </c>
      <c r="G174" s="170">
        <f>ROUND(E174*F174,2)</f>
        <v>0</v>
      </c>
      <c r="H174" s="170"/>
      <c r="I174" s="170">
        <f>ROUND(E174*H174,2)</f>
        <v>0</v>
      </c>
      <c r="J174" s="170"/>
      <c r="K174" s="170">
        <f>ROUND(E174*J174,2)</f>
        <v>0</v>
      </c>
      <c r="L174" s="170">
        <v>21</v>
      </c>
      <c r="M174" s="170">
        <f>G174*(1+L174/100)</f>
        <v>0</v>
      </c>
      <c r="N174" s="161">
        <v>8.0000000000000002E-3</v>
      </c>
      <c r="O174" s="161">
        <f>ROUND(E174*N174,5)</f>
        <v>8.0000000000000002E-3</v>
      </c>
      <c r="P174" s="161">
        <v>0</v>
      </c>
      <c r="Q174" s="161">
        <f>ROUND(E174*P174,5)</f>
        <v>0</v>
      </c>
      <c r="R174" s="161"/>
      <c r="S174" s="161"/>
      <c r="T174" s="162">
        <v>0</v>
      </c>
      <c r="U174" s="161">
        <f>ROUND(E174*T174,2)</f>
        <v>0</v>
      </c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169</v>
      </c>
      <c r="AF174" s="151"/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2"/>
      <c r="B175" s="159"/>
      <c r="C175" s="192" t="s">
        <v>49</v>
      </c>
      <c r="D175" s="163"/>
      <c r="E175" s="167">
        <v>1</v>
      </c>
      <c r="F175" s="170"/>
      <c r="G175" s="170"/>
      <c r="H175" s="170"/>
      <c r="I175" s="170"/>
      <c r="J175" s="170"/>
      <c r="K175" s="170"/>
      <c r="L175" s="170"/>
      <c r="M175" s="170"/>
      <c r="N175" s="161"/>
      <c r="O175" s="161"/>
      <c r="P175" s="161"/>
      <c r="Q175" s="161"/>
      <c r="R175" s="161"/>
      <c r="S175" s="161"/>
      <c r="T175" s="162"/>
      <c r="U175" s="161"/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113</v>
      </c>
      <c r="AF175" s="151">
        <v>0</v>
      </c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52">
        <v>69</v>
      </c>
      <c r="B176" s="159" t="s">
        <v>305</v>
      </c>
      <c r="C176" s="191" t="s">
        <v>306</v>
      </c>
      <c r="D176" s="161" t="s">
        <v>158</v>
      </c>
      <c r="E176" s="166">
        <v>1</v>
      </c>
      <c r="F176" s="169">
        <f>H176+J176</f>
        <v>0</v>
      </c>
      <c r="G176" s="170">
        <f>ROUND(E176*F176,2)</f>
        <v>0</v>
      </c>
      <c r="H176" s="170"/>
      <c r="I176" s="170">
        <f>ROUND(E176*H176,2)</f>
        <v>0</v>
      </c>
      <c r="J176" s="170"/>
      <c r="K176" s="170">
        <f>ROUND(E176*J176,2)</f>
        <v>0</v>
      </c>
      <c r="L176" s="170">
        <v>21</v>
      </c>
      <c r="M176" s="170">
        <f>G176*(1+L176/100)</f>
        <v>0</v>
      </c>
      <c r="N176" s="161">
        <v>0.156</v>
      </c>
      <c r="O176" s="161">
        <f>ROUND(E176*N176,5)</f>
        <v>0.156</v>
      </c>
      <c r="P176" s="161">
        <v>0</v>
      </c>
      <c r="Q176" s="161">
        <f>ROUND(E176*P176,5)</f>
        <v>0</v>
      </c>
      <c r="R176" s="161"/>
      <c r="S176" s="161"/>
      <c r="T176" s="162">
        <v>0</v>
      </c>
      <c r="U176" s="161">
        <f>ROUND(E176*T176,2)</f>
        <v>0</v>
      </c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169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2"/>
      <c r="B177" s="159"/>
      <c r="C177" s="262" t="s">
        <v>307</v>
      </c>
      <c r="D177" s="263"/>
      <c r="E177" s="264"/>
      <c r="F177" s="265"/>
      <c r="G177" s="266"/>
      <c r="H177" s="170"/>
      <c r="I177" s="170"/>
      <c r="J177" s="170"/>
      <c r="K177" s="170"/>
      <c r="L177" s="170"/>
      <c r="M177" s="170"/>
      <c r="N177" s="161"/>
      <c r="O177" s="161"/>
      <c r="P177" s="161"/>
      <c r="Q177" s="161"/>
      <c r="R177" s="161"/>
      <c r="S177" s="161"/>
      <c r="T177" s="162"/>
      <c r="U177" s="161"/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159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4" t="str">
        <f>C177</f>
        <v>Podrobnější popis viz. Obecná specifikace navržených výrobků.</v>
      </c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2"/>
      <c r="B178" s="159"/>
      <c r="C178" s="192" t="s">
        <v>49</v>
      </c>
      <c r="D178" s="163"/>
      <c r="E178" s="167">
        <v>1</v>
      </c>
      <c r="F178" s="170"/>
      <c r="G178" s="170"/>
      <c r="H178" s="170"/>
      <c r="I178" s="170"/>
      <c r="J178" s="170"/>
      <c r="K178" s="170"/>
      <c r="L178" s="170"/>
      <c r="M178" s="170"/>
      <c r="N178" s="161"/>
      <c r="O178" s="161"/>
      <c r="P178" s="161"/>
      <c r="Q178" s="161"/>
      <c r="R178" s="161"/>
      <c r="S178" s="161"/>
      <c r="T178" s="162"/>
      <c r="U178" s="161"/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113</v>
      </c>
      <c r="AF178" s="151">
        <v>0</v>
      </c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2">
        <v>70</v>
      </c>
      <c r="B179" s="159" t="s">
        <v>308</v>
      </c>
      <c r="C179" s="191" t="s">
        <v>309</v>
      </c>
      <c r="D179" s="161" t="s">
        <v>158</v>
      </c>
      <c r="E179" s="166">
        <v>3</v>
      </c>
      <c r="F179" s="169">
        <f>H179+J179</f>
        <v>0</v>
      </c>
      <c r="G179" s="170">
        <f>ROUND(E179*F179,2)</f>
        <v>0</v>
      </c>
      <c r="H179" s="170"/>
      <c r="I179" s="170">
        <f>ROUND(E179*H179,2)</f>
        <v>0</v>
      </c>
      <c r="J179" s="170"/>
      <c r="K179" s="170">
        <f>ROUND(E179*J179,2)</f>
        <v>0</v>
      </c>
      <c r="L179" s="170">
        <v>21</v>
      </c>
      <c r="M179" s="170">
        <f>G179*(1+L179/100)</f>
        <v>0</v>
      </c>
      <c r="N179" s="161">
        <v>3.2000000000000001E-2</v>
      </c>
      <c r="O179" s="161">
        <f>ROUND(E179*N179,5)</f>
        <v>9.6000000000000002E-2</v>
      </c>
      <c r="P179" s="161">
        <v>0</v>
      </c>
      <c r="Q179" s="161">
        <f>ROUND(E179*P179,5)</f>
        <v>0</v>
      </c>
      <c r="R179" s="161"/>
      <c r="S179" s="161"/>
      <c r="T179" s="162">
        <v>0</v>
      </c>
      <c r="U179" s="161">
        <f>ROUND(E179*T179,2)</f>
        <v>0</v>
      </c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169</v>
      </c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2"/>
      <c r="B180" s="159"/>
      <c r="C180" s="192" t="s">
        <v>57</v>
      </c>
      <c r="D180" s="163"/>
      <c r="E180" s="167">
        <v>3</v>
      </c>
      <c r="F180" s="170"/>
      <c r="G180" s="170"/>
      <c r="H180" s="170"/>
      <c r="I180" s="170"/>
      <c r="J180" s="170"/>
      <c r="K180" s="170"/>
      <c r="L180" s="170"/>
      <c r="M180" s="170"/>
      <c r="N180" s="161"/>
      <c r="O180" s="161"/>
      <c r="P180" s="161"/>
      <c r="Q180" s="161"/>
      <c r="R180" s="161"/>
      <c r="S180" s="161"/>
      <c r="T180" s="162"/>
      <c r="U180" s="161"/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113</v>
      </c>
      <c r="AF180" s="151">
        <v>0</v>
      </c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2">
        <v>71</v>
      </c>
      <c r="B181" s="159" t="s">
        <v>310</v>
      </c>
      <c r="C181" s="191" t="s">
        <v>311</v>
      </c>
      <c r="D181" s="161" t="s">
        <v>158</v>
      </c>
      <c r="E181" s="166">
        <v>1</v>
      </c>
      <c r="F181" s="169">
        <f>H181+J181</f>
        <v>0</v>
      </c>
      <c r="G181" s="170">
        <f>ROUND(E181*F181,2)</f>
        <v>0</v>
      </c>
      <c r="H181" s="170"/>
      <c r="I181" s="170">
        <f>ROUND(E181*H181,2)</f>
        <v>0</v>
      </c>
      <c r="J181" s="170"/>
      <c r="K181" s="170">
        <f>ROUND(E181*J181,2)</f>
        <v>0</v>
      </c>
      <c r="L181" s="170">
        <v>21</v>
      </c>
      <c r="M181" s="170">
        <f>G181*(1+L181/100)</f>
        <v>0</v>
      </c>
      <c r="N181" s="161">
        <v>1.6E-2</v>
      </c>
      <c r="O181" s="161">
        <f>ROUND(E181*N181,5)</f>
        <v>1.6E-2</v>
      </c>
      <c r="P181" s="161">
        <v>0</v>
      </c>
      <c r="Q181" s="161">
        <f>ROUND(E181*P181,5)</f>
        <v>0</v>
      </c>
      <c r="R181" s="161"/>
      <c r="S181" s="161"/>
      <c r="T181" s="162">
        <v>0</v>
      </c>
      <c r="U181" s="161">
        <f>ROUND(E181*T181,2)</f>
        <v>0</v>
      </c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169</v>
      </c>
      <c r="AF181" s="151"/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2"/>
      <c r="B182" s="159"/>
      <c r="C182" s="192" t="s">
        <v>49</v>
      </c>
      <c r="D182" s="163"/>
      <c r="E182" s="167">
        <v>1</v>
      </c>
      <c r="F182" s="170"/>
      <c r="G182" s="170"/>
      <c r="H182" s="170"/>
      <c r="I182" s="170"/>
      <c r="J182" s="170"/>
      <c r="K182" s="170"/>
      <c r="L182" s="170"/>
      <c r="M182" s="170"/>
      <c r="N182" s="161"/>
      <c r="O182" s="161"/>
      <c r="P182" s="161"/>
      <c r="Q182" s="161"/>
      <c r="R182" s="161"/>
      <c r="S182" s="161"/>
      <c r="T182" s="162"/>
      <c r="U182" s="161"/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113</v>
      </c>
      <c r="AF182" s="151">
        <v>0</v>
      </c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x14ac:dyDescent="0.2">
      <c r="A183" s="153" t="s">
        <v>106</v>
      </c>
      <c r="B183" s="160" t="s">
        <v>67</v>
      </c>
      <c r="C183" s="193" t="s">
        <v>68</v>
      </c>
      <c r="D183" s="164"/>
      <c r="E183" s="168"/>
      <c r="F183" s="171"/>
      <c r="G183" s="171">
        <f>SUMIF(AE184:AE210,"&lt;&gt;NOR",G184:G210)</f>
        <v>0</v>
      </c>
      <c r="H183" s="171"/>
      <c r="I183" s="171">
        <f>SUM(I184:I210)</f>
        <v>0</v>
      </c>
      <c r="J183" s="171"/>
      <c r="K183" s="171">
        <f>SUM(K184:K210)</f>
        <v>0</v>
      </c>
      <c r="L183" s="171"/>
      <c r="M183" s="171">
        <f>SUM(M184:M210)</f>
        <v>0</v>
      </c>
      <c r="N183" s="164"/>
      <c r="O183" s="164">
        <f>SUM(O184:O210)</f>
        <v>28.535809999999998</v>
      </c>
      <c r="P183" s="164"/>
      <c r="Q183" s="164">
        <f>SUM(Q184:Q210)</f>
        <v>0</v>
      </c>
      <c r="R183" s="164"/>
      <c r="S183" s="164"/>
      <c r="T183" s="165"/>
      <c r="U183" s="164">
        <f>SUM(U184:U210)</f>
        <v>40.729999999999997</v>
      </c>
      <c r="AE183" t="s">
        <v>107</v>
      </c>
    </row>
    <row r="184" spans="1:60" outlineLevel="1" x14ac:dyDescent="0.2">
      <c r="A184" s="152">
        <v>72</v>
      </c>
      <c r="B184" s="159" t="s">
        <v>312</v>
      </c>
      <c r="C184" s="191" t="s">
        <v>313</v>
      </c>
      <c r="D184" s="161" t="s">
        <v>248</v>
      </c>
      <c r="E184" s="166">
        <v>134</v>
      </c>
      <c r="F184" s="169">
        <f>H184+J184</f>
        <v>0</v>
      </c>
      <c r="G184" s="170">
        <f>ROUND(E184*F184,2)</f>
        <v>0</v>
      </c>
      <c r="H184" s="170"/>
      <c r="I184" s="170">
        <f>ROUND(E184*H184,2)</f>
        <v>0</v>
      </c>
      <c r="J184" s="170"/>
      <c r="K184" s="170">
        <f>ROUND(E184*J184,2)</f>
        <v>0</v>
      </c>
      <c r="L184" s="170">
        <v>21</v>
      </c>
      <c r="M184" s="170">
        <f>G184*(1+L184/100)</f>
        <v>0</v>
      </c>
      <c r="N184" s="161">
        <v>0</v>
      </c>
      <c r="O184" s="161">
        <f>ROUND(E184*N184,5)</f>
        <v>0</v>
      </c>
      <c r="P184" s="161">
        <v>0</v>
      </c>
      <c r="Q184" s="161">
        <f>ROUND(E184*P184,5)</f>
        <v>0</v>
      </c>
      <c r="R184" s="161"/>
      <c r="S184" s="161"/>
      <c r="T184" s="162">
        <v>0.05</v>
      </c>
      <c r="U184" s="161">
        <f>ROUND(E184*T184,2)</f>
        <v>6.7</v>
      </c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111</v>
      </c>
      <c r="AF184" s="151"/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2"/>
      <c r="B185" s="159"/>
      <c r="C185" s="192" t="s">
        <v>314</v>
      </c>
      <c r="D185" s="163"/>
      <c r="E185" s="167">
        <v>126</v>
      </c>
      <c r="F185" s="170"/>
      <c r="G185" s="170"/>
      <c r="H185" s="170"/>
      <c r="I185" s="170"/>
      <c r="J185" s="170"/>
      <c r="K185" s="170"/>
      <c r="L185" s="170"/>
      <c r="M185" s="170"/>
      <c r="N185" s="161"/>
      <c r="O185" s="161"/>
      <c r="P185" s="161"/>
      <c r="Q185" s="161"/>
      <c r="R185" s="161"/>
      <c r="S185" s="161"/>
      <c r="T185" s="162"/>
      <c r="U185" s="161"/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113</v>
      </c>
      <c r="AF185" s="151">
        <v>0</v>
      </c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2"/>
      <c r="B186" s="159"/>
      <c r="C186" s="192" t="s">
        <v>315</v>
      </c>
      <c r="D186" s="163"/>
      <c r="E186" s="167">
        <v>8</v>
      </c>
      <c r="F186" s="170"/>
      <c r="G186" s="170"/>
      <c r="H186" s="170"/>
      <c r="I186" s="170"/>
      <c r="J186" s="170"/>
      <c r="K186" s="170"/>
      <c r="L186" s="170"/>
      <c r="M186" s="170"/>
      <c r="N186" s="161"/>
      <c r="O186" s="161"/>
      <c r="P186" s="161"/>
      <c r="Q186" s="161"/>
      <c r="R186" s="161"/>
      <c r="S186" s="161"/>
      <c r="T186" s="162"/>
      <c r="U186" s="161"/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113</v>
      </c>
      <c r="AF186" s="151">
        <v>0</v>
      </c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2">
        <v>73</v>
      </c>
      <c r="B187" s="159" t="s">
        <v>316</v>
      </c>
      <c r="C187" s="191" t="s">
        <v>317</v>
      </c>
      <c r="D187" s="161" t="s">
        <v>248</v>
      </c>
      <c r="E187" s="166">
        <v>128.52000000000001</v>
      </c>
      <c r="F187" s="169">
        <f>H187+J187</f>
        <v>0</v>
      </c>
      <c r="G187" s="170">
        <f>ROUND(E187*F187,2)</f>
        <v>0</v>
      </c>
      <c r="H187" s="170"/>
      <c r="I187" s="170">
        <f>ROUND(E187*H187,2)</f>
        <v>0</v>
      </c>
      <c r="J187" s="170"/>
      <c r="K187" s="170">
        <f>ROUND(E187*J187,2)</f>
        <v>0</v>
      </c>
      <c r="L187" s="170">
        <v>21</v>
      </c>
      <c r="M187" s="170">
        <f>G187*(1+L187/100)</f>
        <v>0</v>
      </c>
      <c r="N187" s="161">
        <v>4.8000000000000001E-4</v>
      </c>
      <c r="O187" s="161">
        <f>ROUND(E187*N187,5)</f>
        <v>6.1690000000000002E-2</v>
      </c>
      <c r="P187" s="161">
        <v>0</v>
      </c>
      <c r="Q187" s="161">
        <f>ROUND(E187*P187,5)</f>
        <v>0</v>
      </c>
      <c r="R187" s="161"/>
      <c r="S187" s="161"/>
      <c r="T187" s="162">
        <v>0</v>
      </c>
      <c r="U187" s="161">
        <f>ROUND(E187*T187,2)</f>
        <v>0</v>
      </c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169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2"/>
      <c r="B188" s="159"/>
      <c r="C188" s="192" t="s">
        <v>318</v>
      </c>
      <c r="D188" s="163"/>
      <c r="E188" s="167">
        <v>128.52000000000001</v>
      </c>
      <c r="F188" s="170"/>
      <c r="G188" s="170"/>
      <c r="H188" s="170"/>
      <c r="I188" s="170"/>
      <c r="J188" s="170"/>
      <c r="K188" s="170"/>
      <c r="L188" s="170"/>
      <c r="M188" s="170"/>
      <c r="N188" s="161"/>
      <c r="O188" s="161"/>
      <c r="P188" s="161"/>
      <c r="Q188" s="161"/>
      <c r="R188" s="161"/>
      <c r="S188" s="161"/>
      <c r="T188" s="162"/>
      <c r="U188" s="161"/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113</v>
      </c>
      <c r="AF188" s="151">
        <v>0</v>
      </c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2">
        <v>74</v>
      </c>
      <c r="B189" s="159" t="s">
        <v>319</v>
      </c>
      <c r="C189" s="191" t="s">
        <v>320</v>
      </c>
      <c r="D189" s="161" t="s">
        <v>248</v>
      </c>
      <c r="E189" s="166">
        <v>8.16</v>
      </c>
      <c r="F189" s="169">
        <f>H189+J189</f>
        <v>0</v>
      </c>
      <c r="G189" s="170">
        <f>ROUND(E189*F189,2)</f>
        <v>0</v>
      </c>
      <c r="H189" s="170"/>
      <c r="I189" s="170">
        <f>ROUND(E189*H189,2)</f>
        <v>0</v>
      </c>
      <c r="J189" s="170"/>
      <c r="K189" s="170">
        <f>ROUND(E189*J189,2)</f>
        <v>0</v>
      </c>
      <c r="L189" s="170">
        <v>21</v>
      </c>
      <c r="M189" s="170">
        <f>G189*(1+L189/100)</f>
        <v>0</v>
      </c>
      <c r="N189" s="161">
        <v>8.0000000000000004E-4</v>
      </c>
      <c r="O189" s="161">
        <f>ROUND(E189*N189,5)</f>
        <v>6.5300000000000002E-3</v>
      </c>
      <c r="P189" s="161">
        <v>0</v>
      </c>
      <c r="Q189" s="161">
        <f>ROUND(E189*P189,5)</f>
        <v>0</v>
      </c>
      <c r="R189" s="161"/>
      <c r="S189" s="161"/>
      <c r="T189" s="162">
        <v>0</v>
      </c>
      <c r="U189" s="161">
        <f>ROUND(E189*T189,2)</f>
        <v>0</v>
      </c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169</v>
      </c>
      <c r="AF189" s="151"/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2"/>
      <c r="B190" s="159"/>
      <c r="C190" s="192" t="s">
        <v>321</v>
      </c>
      <c r="D190" s="163"/>
      <c r="E190" s="167">
        <v>8.16</v>
      </c>
      <c r="F190" s="170"/>
      <c r="G190" s="170"/>
      <c r="H190" s="170"/>
      <c r="I190" s="170"/>
      <c r="J190" s="170"/>
      <c r="K190" s="170"/>
      <c r="L190" s="170"/>
      <c r="M190" s="170"/>
      <c r="N190" s="161"/>
      <c r="O190" s="161"/>
      <c r="P190" s="161"/>
      <c r="Q190" s="161"/>
      <c r="R190" s="161"/>
      <c r="S190" s="161"/>
      <c r="T190" s="162"/>
      <c r="U190" s="16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113</v>
      </c>
      <c r="AF190" s="151">
        <v>0</v>
      </c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2">
        <v>75</v>
      </c>
      <c r="B191" s="159" t="s">
        <v>322</v>
      </c>
      <c r="C191" s="191" t="s">
        <v>323</v>
      </c>
      <c r="D191" s="161" t="s">
        <v>110</v>
      </c>
      <c r="E191" s="166">
        <v>6.63</v>
      </c>
      <c r="F191" s="169">
        <f>H191+J191</f>
        <v>0</v>
      </c>
      <c r="G191" s="170">
        <f>ROUND(E191*F191,2)</f>
        <v>0</v>
      </c>
      <c r="H191" s="170"/>
      <c r="I191" s="170">
        <f>ROUND(E191*H191,2)</f>
        <v>0</v>
      </c>
      <c r="J191" s="170"/>
      <c r="K191" s="170">
        <f>ROUND(E191*J191,2)</f>
        <v>0</v>
      </c>
      <c r="L191" s="170">
        <v>21</v>
      </c>
      <c r="M191" s="170">
        <f>G191*(1+L191/100)</f>
        <v>0</v>
      </c>
      <c r="N191" s="161">
        <v>1.665</v>
      </c>
      <c r="O191" s="161">
        <f>ROUND(E191*N191,5)</f>
        <v>11.03895</v>
      </c>
      <c r="P191" s="161">
        <v>0</v>
      </c>
      <c r="Q191" s="161">
        <f>ROUND(E191*P191,5)</f>
        <v>0</v>
      </c>
      <c r="R191" s="161"/>
      <c r="S191" s="161"/>
      <c r="T191" s="162">
        <v>0.92</v>
      </c>
      <c r="U191" s="161">
        <f>ROUND(E191*T191,2)</f>
        <v>6.1</v>
      </c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111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2"/>
      <c r="B192" s="159"/>
      <c r="C192" s="262" t="s">
        <v>324</v>
      </c>
      <c r="D192" s="263"/>
      <c r="E192" s="264"/>
      <c r="F192" s="265"/>
      <c r="G192" s="266"/>
      <c r="H192" s="170"/>
      <c r="I192" s="170"/>
      <c r="J192" s="170"/>
      <c r="K192" s="170"/>
      <c r="L192" s="170"/>
      <c r="M192" s="170"/>
      <c r="N192" s="161"/>
      <c r="O192" s="161"/>
      <c r="P192" s="161"/>
      <c r="Q192" s="161"/>
      <c r="R192" s="161"/>
      <c r="S192" s="161"/>
      <c r="T192" s="162"/>
      <c r="U192" s="16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159</v>
      </c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4" t="str">
        <f>C192</f>
        <v>Změna frakce kameniva na 4-8 mm.</v>
      </c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2"/>
      <c r="B193" s="159"/>
      <c r="C193" s="192" t="s">
        <v>325</v>
      </c>
      <c r="D193" s="163"/>
      <c r="E193" s="167">
        <v>5.67</v>
      </c>
      <c r="F193" s="170"/>
      <c r="G193" s="170"/>
      <c r="H193" s="170"/>
      <c r="I193" s="170"/>
      <c r="J193" s="170"/>
      <c r="K193" s="170"/>
      <c r="L193" s="170"/>
      <c r="M193" s="170"/>
      <c r="N193" s="161"/>
      <c r="O193" s="161"/>
      <c r="P193" s="161"/>
      <c r="Q193" s="161"/>
      <c r="R193" s="161"/>
      <c r="S193" s="161"/>
      <c r="T193" s="162"/>
      <c r="U193" s="16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113</v>
      </c>
      <c r="AF193" s="151">
        <v>0</v>
      </c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2"/>
      <c r="B194" s="159"/>
      <c r="C194" s="192" t="s">
        <v>326</v>
      </c>
      <c r="D194" s="163"/>
      <c r="E194" s="167">
        <v>0.96</v>
      </c>
      <c r="F194" s="170"/>
      <c r="G194" s="170"/>
      <c r="H194" s="170"/>
      <c r="I194" s="170"/>
      <c r="J194" s="170"/>
      <c r="K194" s="170"/>
      <c r="L194" s="170"/>
      <c r="M194" s="170"/>
      <c r="N194" s="161"/>
      <c r="O194" s="161"/>
      <c r="P194" s="161"/>
      <c r="Q194" s="161"/>
      <c r="R194" s="161"/>
      <c r="S194" s="161"/>
      <c r="T194" s="162"/>
      <c r="U194" s="16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113</v>
      </c>
      <c r="AF194" s="151">
        <v>0</v>
      </c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2">
        <v>76</v>
      </c>
      <c r="B195" s="159" t="s">
        <v>322</v>
      </c>
      <c r="C195" s="191" t="s">
        <v>323</v>
      </c>
      <c r="D195" s="161" t="s">
        <v>110</v>
      </c>
      <c r="E195" s="166">
        <v>10.41</v>
      </c>
      <c r="F195" s="169">
        <f>H195+J195</f>
        <v>0</v>
      </c>
      <c r="G195" s="170">
        <f>ROUND(E195*F195,2)</f>
        <v>0</v>
      </c>
      <c r="H195" s="170"/>
      <c r="I195" s="170">
        <f>ROUND(E195*H195,2)</f>
        <v>0</v>
      </c>
      <c r="J195" s="170"/>
      <c r="K195" s="170">
        <f>ROUND(E195*J195,2)</f>
        <v>0</v>
      </c>
      <c r="L195" s="170">
        <v>21</v>
      </c>
      <c r="M195" s="170">
        <f>G195*(1+L195/100)</f>
        <v>0</v>
      </c>
      <c r="N195" s="161">
        <v>1.665</v>
      </c>
      <c r="O195" s="161">
        <f>ROUND(E195*N195,5)</f>
        <v>17.332650000000001</v>
      </c>
      <c r="P195" s="161">
        <v>0</v>
      </c>
      <c r="Q195" s="161">
        <f>ROUND(E195*P195,5)</f>
        <v>0</v>
      </c>
      <c r="R195" s="161"/>
      <c r="S195" s="161"/>
      <c r="T195" s="162">
        <v>0.92</v>
      </c>
      <c r="U195" s="161">
        <f>ROUND(E195*T195,2)</f>
        <v>9.58</v>
      </c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111</v>
      </c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2"/>
      <c r="B196" s="159"/>
      <c r="C196" s="262" t="s">
        <v>327</v>
      </c>
      <c r="D196" s="263"/>
      <c r="E196" s="264"/>
      <c r="F196" s="265"/>
      <c r="G196" s="266"/>
      <c r="H196" s="170"/>
      <c r="I196" s="170"/>
      <c r="J196" s="170"/>
      <c r="K196" s="170"/>
      <c r="L196" s="170"/>
      <c r="M196" s="170"/>
      <c r="N196" s="161"/>
      <c r="O196" s="161"/>
      <c r="P196" s="161"/>
      <c r="Q196" s="161"/>
      <c r="R196" s="161"/>
      <c r="S196" s="161"/>
      <c r="T196" s="162"/>
      <c r="U196" s="16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159</v>
      </c>
      <c r="AF196" s="151"/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4" t="str">
        <f>C196</f>
        <v>Frakce kameniva 8-16 mm.</v>
      </c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2"/>
      <c r="B197" s="159"/>
      <c r="C197" s="192" t="s">
        <v>328</v>
      </c>
      <c r="D197" s="163"/>
      <c r="E197" s="167">
        <v>9.4499999999999993</v>
      </c>
      <c r="F197" s="170"/>
      <c r="G197" s="170"/>
      <c r="H197" s="170"/>
      <c r="I197" s="170"/>
      <c r="J197" s="170"/>
      <c r="K197" s="170"/>
      <c r="L197" s="170"/>
      <c r="M197" s="170"/>
      <c r="N197" s="161"/>
      <c r="O197" s="161"/>
      <c r="P197" s="161"/>
      <c r="Q197" s="161"/>
      <c r="R197" s="161"/>
      <c r="S197" s="161"/>
      <c r="T197" s="162"/>
      <c r="U197" s="16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113</v>
      </c>
      <c r="AF197" s="151">
        <v>0</v>
      </c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2"/>
      <c r="B198" s="159"/>
      <c r="C198" s="192" t="s">
        <v>326</v>
      </c>
      <c r="D198" s="163"/>
      <c r="E198" s="167">
        <v>0.96</v>
      </c>
      <c r="F198" s="170"/>
      <c r="G198" s="170"/>
      <c r="H198" s="170"/>
      <c r="I198" s="170"/>
      <c r="J198" s="170"/>
      <c r="K198" s="170"/>
      <c r="L198" s="170"/>
      <c r="M198" s="170"/>
      <c r="N198" s="161"/>
      <c r="O198" s="161"/>
      <c r="P198" s="161"/>
      <c r="Q198" s="161"/>
      <c r="R198" s="161"/>
      <c r="S198" s="161"/>
      <c r="T198" s="162"/>
      <c r="U198" s="16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 t="s">
        <v>113</v>
      </c>
      <c r="AF198" s="151">
        <v>0</v>
      </c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2">
        <v>77</v>
      </c>
      <c r="B199" s="159" t="s">
        <v>329</v>
      </c>
      <c r="C199" s="191" t="s">
        <v>330</v>
      </c>
      <c r="D199" s="161" t="s">
        <v>140</v>
      </c>
      <c r="E199" s="166">
        <v>233.4</v>
      </c>
      <c r="F199" s="169">
        <f>H199+J199</f>
        <v>0</v>
      </c>
      <c r="G199" s="170">
        <f>ROUND(E199*F199,2)</f>
        <v>0</v>
      </c>
      <c r="H199" s="170"/>
      <c r="I199" s="170">
        <f>ROUND(E199*H199,2)</f>
        <v>0</v>
      </c>
      <c r="J199" s="170"/>
      <c r="K199" s="170">
        <f>ROUND(E199*J199,2)</f>
        <v>0</v>
      </c>
      <c r="L199" s="170">
        <v>21</v>
      </c>
      <c r="M199" s="170">
        <f>G199*(1+L199/100)</f>
        <v>0</v>
      </c>
      <c r="N199" s="161">
        <v>1.7000000000000001E-4</v>
      </c>
      <c r="O199" s="161">
        <f>ROUND(E199*N199,5)</f>
        <v>3.968E-2</v>
      </c>
      <c r="P199" s="161">
        <v>0</v>
      </c>
      <c r="Q199" s="161">
        <f>ROUND(E199*P199,5)</f>
        <v>0</v>
      </c>
      <c r="R199" s="161"/>
      <c r="S199" s="161"/>
      <c r="T199" s="162">
        <v>7.4999999999999997E-2</v>
      </c>
      <c r="U199" s="161">
        <f>ROUND(E199*T199,2)</f>
        <v>17.510000000000002</v>
      </c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111</v>
      </c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2"/>
      <c r="B200" s="159"/>
      <c r="C200" s="192" t="s">
        <v>331</v>
      </c>
      <c r="D200" s="163"/>
      <c r="E200" s="167">
        <v>214.2</v>
      </c>
      <c r="F200" s="170"/>
      <c r="G200" s="170"/>
      <c r="H200" s="170"/>
      <c r="I200" s="170"/>
      <c r="J200" s="170"/>
      <c r="K200" s="170"/>
      <c r="L200" s="170"/>
      <c r="M200" s="170"/>
      <c r="N200" s="161"/>
      <c r="O200" s="161"/>
      <c r="P200" s="161"/>
      <c r="Q200" s="161"/>
      <c r="R200" s="161"/>
      <c r="S200" s="161"/>
      <c r="T200" s="162"/>
      <c r="U200" s="16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 t="s">
        <v>113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2"/>
      <c r="B201" s="159"/>
      <c r="C201" s="192" t="s">
        <v>332</v>
      </c>
      <c r="D201" s="163"/>
      <c r="E201" s="167">
        <v>19.2</v>
      </c>
      <c r="F201" s="170"/>
      <c r="G201" s="170"/>
      <c r="H201" s="170"/>
      <c r="I201" s="170"/>
      <c r="J201" s="170"/>
      <c r="K201" s="170"/>
      <c r="L201" s="170"/>
      <c r="M201" s="170"/>
      <c r="N201" s="161"/>
      <c r="O201" s="161"/>
      <c r="P201" s="161"/>
      <c r="Q201" s="161"/>
      <c r="R201" s="161"/>
      <c r="S201" s="161"/>
      <c r="T201" s="162"/>
      <c r="U201" s="161"/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113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2">
        <v>78</v>
      </c>
      <c r="B202" s="159" t="s">
        <v>167</v>
      </c>
      <c r="C202" s="191" t="s">
        <v>168</v>
      </c>
      <c r="D202" s="161" t="s">
        <v>140</v>
      </c>
      <c r="E202" s="166">
        <v>268.41000000000003</v>
      </c>
      <c r="F202" s="169">
        <f>H202+J202</f>
        <v>0</v>
      </c>
      <c r="G202" s="170">
        <f>ROUND(E202*F202,2)</f>
        <v>0</v>
      </c>
      <c r="H202" s="170"/>
      <c r="I202" s="170">
        <f>ROUND(E202*H202,2)</f>
        <v>0</v>
      </c>
      <c r="J202" s="170"/>
      <c r="K202" s="170">
        <f>ROUND(E202*J202,2)</f>
        <v>0</v>
      </c>
      <c r="L202" s="170">
        <v>21</v>
      </c>
      <c r="M202" s="170">
        <f>G202*(1+L202/100)</f>
        <v>0</v>
      </c>
      <c r="N202" s="161">
        <v>2.0000000000000001E-4</v>
      </c>
      <c r="O202" s="161">
        <f>ROUND(E202*N202,5)</f>
        <v>5.3679999999999999E-2</v>
      </c>
      <c r="P202" s="161">
        <v>0</v>
      </c>
      <c r="Q202" s="161">
        <f>ROUND(E202*P202,5)</f>
        <v>0</v>
      </c>
      <c r="R202" s="161"/>
      <c r="S202" s="161"/>
      <c r="T202" s="162">
        <v>0</v>
      </c>
      <c r="U202" s="161">
        <f>ROUND(E202*T202,2)</f>
        <v>0</v>
      </c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169</v>
      </c>
      <c r="AF202" s="151"/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2"/>
      <c r="B203" s="159"/>
      <c r="C203" s="192" t="s">
        <v>333</v>
      </c>
      <c r="D203" s="163"/>
      <c r="E203" s="167">
        <v>246.33</v>
      </c>
      <c r="F203" s="170"/>
      <c r="G203" s="170"/>
      <c r="H203" s="170"/>
      <c r="I203" s="170"/>
      <c r="J203" s="170"/>
      <c r="K203" s="170"/>
      <c r="L203" s="170"/>
      <c r="M203" s="170"/>
      <c r="N203" s="161"/>
      <c r="O203" s="161"/>
      <c r="P203" s="161"/>
      <c r="Q203" s="161"/>
      <c r="R203" s="161"/>
      <c r="S203" s="161"/>
      <c r="T203" s="162"/>
      <c r="U203" s="161"/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113</v>
      </c>
      <c r="AF203" s="151">
        <v>0</v>
      </c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2"/>
      <c r="B204" s="159"/>
      <c r="C204" s="192" t="s">
        <v>334</v>
      </c>
      <c r="D204" s="163"/>
      <c r="E204" s="167">
        <v>22.08</v>
      </c>
      <c r="F204" s="170"/>
      <c r="G204" s="170"/>
      <c r="H204" s="170"/>
      <c r="I204" s="170"/>
      <c r="J204" s="170"/>
      <c r="K204" s="170"/>
      <c r="L204" s="170"/>
      <c r="M204" s="170"/>
      <c r="N204" s="161"/>
      <c r="O204" s="161"/>
      <c r="P204" s="161"/>
      <c r="Q204" s="161"/>
      <c r="R204" s="161"/>
      <c r="S204" s="161"/>
      <c r="T204" s="162"/>
      <c r="U204" s="161"/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113</v>
      </c>
      <c r="AF204" s="151">
        <v>0</v>
      </c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ht="22.5" outlineLevel="1" x14ac:dyDescent="0.2">
      <c r="A205" s="152">
        <v>79</v>
      </c>
      <c r="B205" s="159" t="s">
        <v>335</v>
      </c>
      <c r="C205" s="191" t="s">
        <v>336</v>
      </c>
      <c r="D205" s="161" t="s">
        <v>158</v>
      </c>
      <c r="E205" s="166">
        <v>2</v>
      </c>
      <c r="F205" s="169">
        <f>H205+J205</f>
        <v>0</v>
      </c>
      <c r="G205" s="170">
        <f>ROUND(E205*F205,2)</f>
        <v>0</v>
      </c>
      <c r="H205" s="170"/>
      <c r="I205" s="170">
        <f>ROUND(E205*H205,2)</f>
        <v>0</v>
      </c>
      <c r="J205" s="170"/>
      <c r="K205" s="170">
        <f>ROUND(E205*J205,2)</f>
        <v>0</v>
      </c>
      <c r="L205" s="170">
        <v>21</v>
      </c>
      <c r="M205" s="170">
        <f>G205*(1+L205/100)</f>
        <v>0</v>
      </c>
      <c r="N205" s="161">
        <v>1.1000000000000001E-3</v>
      </c>
      <c r="O205" s="161">
        <f>ROUND(E205*N205,5)</f>
        <v>2.2000000000000001E-3</v>
      </c>
      <c r="P205" s="161">
        <v>0</v>
      </c>
      <c r="Q205" s="161">
        <f>ROUND(E205*P205,5)</f>
        <v>0</v>
      </c>
      <c r="R205" s="161"/>
      <c r="S205" s="161"/>
      <c r="T205" s="162">
        <v>0.33</v>
      </c>
      <c r="U205" s="161">
        <f>ROUND(E205*T205,2)</f>
        <v>0.66</v>
      </c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111</v>
      </c>
      <c r="AF205" s="151"/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2"/>
      <c r="B206" s="159"/>
      <c r="C206" s="192" t="s">
        <v>55</v>
      </c>
      <c r="D206" s="163"/>
      <c r="E206" s="167">
        <v>2</v>
      </c>
      <c r="F206" s="170"/>
      <c r="G206" s="170"/>
      <c r="H206" s="170"/>
      <c r="I206" s="170"/>
      <c r="J206" s="170"/>
      <c r="K206" s="170"/>
      <c r="L206" s="170"/>
      <c r="M206" s="170"/>
      <c r="N206" s="161"/>
      <c r="O206" s="161"/>
      <c r="P206" s="161"/>
      <c r="Q206" s="161"/>
      <c r="R206" s="161"/>
      <c r="S206" s="161"/>
      <c r="T206" s="162"/>
      <c r="U206" s="16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113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ht="22.5" outlineLevel="1" x14ac:dyDescent="0.2">
      <c r="A207" s="152">
        <v>80</v>
      </c>
      <c r="B207" s="159" t="s">
        <v>337</v>
      </c>
      <c r="C207" s="191" t="s">
        <v>338</v>
      </c>
      <c r="D207" s="161" t="s">
        <v>158</v>
      </c>
      <c r="E207" s="166">
        <v>1</v>
      </c>
      <c r="F207" s="169">
        <f>H207+J207</f>
        <v>0</v>
      </c>
      <c r="G207" s="170">
        <f>ROUND(E207*F207,2)</f>
        <v>0</v>
      </c>
      <c r="H207" s="170"/>
      <c r="I207" s="170">
        <f>ROUND(E207*H207,2)</f>
        <v>0</v>
      </c>
      <c r="J207" s="170"/>
      <c r="K207" s="170">
        <f>ROUND(E207*J207,2)</f>
        <v>0</v>
      </c>
      <c r="L207" s="170">
        <v>21</v>
      </c>
      <c r="M207" s="170">
        <f>G207*(1+L207/100)</f>
        <v>0</v>
      </c>
      <c r="N207" s="161">
        <v>1.0000000000000001E-5</v>
      </c>
      <c r="O207" s="161">
        <f>ROUND(E207*N207,5)</f>
        <v>1.0000000000000001E-5</v>
      </c>
      <c r="P207" s="161">
        <v>0</v>
      </c>
      <c r="Q207" s="161">
        <f>ROUND(E207*P207,5)</f>
        <v>0</v>
      </c>
      <c r="R207" s="161"/>
      <c r="S207" s="161"/>
      <c r="T207" s="162">
        <v>0.17599999999999999</v>
      </c>
      <c r="U207" s="161">
        <f>ROUND(E207*T207,2)</f>
        <v>0.18</v>
      </c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111</v>
      </c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2"/>
      <c r="B208" s="159"/>
      <c r="C208" s="192" t="s">
        <v>49</v>
      </c>
      <c r="D208" s="163"/>
      <c r="E208" s="167">
        <v>1</v>
      </c>
      <c r="F208" s="170"/>
      <c r="G208" s="170"/>
      <c r="H208" s="170"/>
      <c r="I208" s="170"/>
      <c r="J208" s="170"/>
      <c r="K208" s="170"/>
      <c r="L208" s="170"/>
      <c r="M208" s="170"/>
      <c r="N208" s="161"/>
      <c r="O208" s="161"/>
      <c r="P208" s="161"/>
      <c r="Q208" s="161"/>
      <c r="R208" s="161"/>
      <c r="S208" s="161"/>
      <c r="T208" s="162"/>
      <c r="U208" s="16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113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2">
        <v>81</v>
      </c>
      <c r="B209" s="159" t="s">
        <v>339</v>
      </c>
      <c r="C209" s="191" t="s">
        <v>340</v>
      </c>
      <c r="D209" s="161" t="s">
        <v>158</v>
      </c>
      <c r="E209" s="166">
        <v>1</v>
      </c>
      <c r="F209" s="169">
        <f>H209+J209</f>
        <v>0</v>
      </c>
      <c r="G209" s="170">
        <f>ROUND(E209*F209,2)</f>
        <v>0</v>
      </c>
      <c r="H209" s="170"/>
      <c r="I209" s="170">
        <f>ROUND(E209*H209,2)</f>
        <v>0</v>
      </c>
      <c r="J209" s="170"/>
      <c r="K209" s="170">
        <f>ROUND(E209*J209,2)</f>
        <v>0</v>
      </c>
      <c r="L209" s="170">
        <v>21</v>
      </c>
      <c r="M209" s="170">
        <f>G209*(1+L209/100)</f>
        <v>0</v>
      </c>
      <c r="N209" s="161">
        <v>4.2000000000000002E-4</v>
      </c>
      <c r="O209" s="161">
        <f>ROUND(E209*N209,5)</f>
        <v>4.2000000000000002E-4</v>
      </c>
      <c r="P209" s="161">
        <v>0</v>
      </c>
      <c r="Q209" s="161">
        <f>ROUND(E209*P209,5)</f>
        <v>0</v>
      </c>
      <c r="R209" s="161"/>
      <c r="S209" s="161"/>
      <c r="T209" s="162">
        <v>0</v>
      </c>
      <c r="U209" s="161">
        <f>ROUND(E209*T209,2)</f>
        <v>0</v>
      </c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169</v>
      </c>
      <c r="AF209" s="151"/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2"/>
      <c r="B210" s="159"/>
      <c r="C210" s="192" t="s">
        <v>49</v>
      </c>
      <c r="D210" s="163"/>
      <c r="E210" s="167">
        <v>1</v>
      </c>
      <c r="F210" s="170"/>
      <c r="G210" s="170"/>
      <c r="H210" s="170"/>
      <c r="I210" s="170"/>
      <c r="J210" s="170"/>
      <c r="K210" s="170"/>
      <c r="L210" s="170"/>
      <c r="M210" s="170"/>
      <c r="N210" s="161"/>
      <c r="O210" s="161"/>
      <c r="P210" s="161"/>
      <c r="Q210" s="161"/>
      <c r="R210" s="161"/>
      <c r="S210" s="161"/>
      <c r="T210" s="162"/>
      <c r="U210" s="161"/>
      <c r="V210" s="151"/>
      <c r="W210" s="151"/>
      <c r="X210" s="151"/>
      <c r="Y210" s="151"/>
      <c r="Z210" s="151"/>
      <c r="AA210" s="151"/>
      <c r="AB210" s="151"/>
      <c r="AC210" s="151"/>
      <c r="AD210" s="151"/>
      <c r="AE210" s="151" t="s">
        <v>113</v>
      </c>
      <c r="AF210" s="151">
        <v>0</v>
      </c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x14ac:dyDescent="0.2">
      <c r="A211" s="153" t="s">
        <v>106</v>
      </c>
      <c r="B211" s="160" t="s">
        <v>69</v>
      </c>
      <c r="C211" s="193" t="s">
        <v>70</v>
      </c>
      <c r="D211" s="164"/>
      <c r="E211" s="168"/>
      <c r="F211" s="171"/>
      <c r="G211" s="171">
        <f>SUMIF(AE212:AE213,"&lt;&gt;NOR",G212:G213)</f>
        <v>0</v>
      </c>
      <c r="H211" s="171"/>
      <c r="I211" s="171">
        <f>SUM(I212:I213)</f>
        <v>0</v>
      </c>
      <c r="J211" s="171"/>
      <c r="K211" s="171">
        <f>SUM(K212:K213)</f>
        <v>0</v>
      </c>
      <c r="L211" s="171"/>
      <c r="M211" s="171">
        <f>SUM(M212:M213)</f>
        <v>0</v>
      </c>
      <c r="N211" s="164"/>
      <c r="O211" s="164">
        <f>SUM(O212:O213)</f>
        <v>3.1701100000000002</v>
      </c>
      <c r="P211" s="164"/>
      <c r="Q211" s="164">
        <f>SUM(Q212:Q213)</f>
        <v>0</v>
      </c>
      <c r="R211" s="164"/>
      <c r="S211" s="164"/>
      <c r="T211" s="165"/>
      <c r="U211" s="164">
        <f>SUM(U212:U213)</f>
        <v>5.9</v>
      </c>
      <c r="AE211" t="s">
        <v>107</v>
      </c>
    </row>
    <row r="212" spans="1:60" ht="22.5" outlineLevel="1" x14ac:dyDescent="0.2">
      <c r="A212" s="152">
        <v>82</v>
      </c>
      <c r="B212" s="159" t="s">
        <v>341</v>
      </c>
      <c r="C212" s="191" t="s">
        <v>342</v>
      </c>
      <c r="D212" s="161" t="s">
        <v>158</v>
      </c>
      <c r="E212" s="166">
        <v>1</v>
      </c>
      <c r="F212" s="169">
        <f>H212+J212</f>
        <v>0</v>
      </c>
      <c r="G212" s="170">
        <f>ROUND(E212*F212,2)</f>
        <v>0</v>
      </c>
      <c r="H212" s="170"/>
      <c r="I212" s="170">
        <f>ROUND(E212*H212,2)</f>
        <v>0</v>
      </c>
      <c r="J212" s="170"/>
      <c r="K212" s="170">
        <f>ROUND(E212*J212,2)</f>
        <v>0</v>
      </c>
      <c r="L212" s="170">
        <v>21</v>
      </c>
      <c r="M212" s="170">
        <f>G212*(1+L212/100)</f>
        <v>0</v>
      </c>
      <c r="N212" s="161">
        <v>3.1701100000000002</v>
      </c>
      <c r="O212" s="161">
        <f>ROUND(E212*N212,5)</f>
        <v>3.1701100000000002</v>
      </c>
      <c r="P212" s="161">
        <v>0</v>
      </c>
      <c r="Q212" s="161">
        <f>ROUND(E212*P212,5)</f>
        <v>0</v>
      </c>
      <c r="R212" s="161"/>
      <c r="S212" s="161"/>
      <c r="T212" s="162">
        <v>5.90449</v>
      </c>
      <c r="U212" s="161">
        <f>ROUND(E212*T212,2)</f>
        <v>5.9</v>
      </c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111</v>
      </c>
      <c r="AF212" s="151"/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2"/>
      <c r="B213" s="159"/>
      <c r="C213" s="192" t="s">
        <v>49</v>
      </c>
      <c r="D213" s="163"/>
      <c r="E213" s="167">
        <v>1</v>
      </c>
      <c r="F213" s="170"/>
      <c r="G213" s="170"/>
      <c r="H213" s="170"/>
      <c r="I213" s="170"/>
      <c r="J213" s="170"/>
      <c r="K213" s="170"/>
      <c r="L213" s="170"/>
      <c r="M213" s="170"/>
      <c r="N213" s="161"/>
      <c r="O213" s="161"/>
      <c r="P213" s="161"/>
      <c r="Q213" s="161"/>
      <c r="R213" s="161"/>
      <c r="S213" s="161"/>
      <c r="T213" s="162"/>
      <c r="U213" s="161"/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113</v>
      </c>
      <c r="AF213" s="151">
        <v>0</v>
      </c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x14ac:dyDescent="0.2">
      <c r="A214" s="153" t="s">
        <v>106</v>
      </c>
      <c r="B214" s="160" t="s">
        <v>71</v>
      </c>
      <c r="C214" s="193" t="s">
        <v>72</v>
      </c>
      <c r="D214" s="164"/>
      <c r="E214" s="168"/>
      <c r="F214" s="171"/>
      <c r="G214" s="171">
        <f>SUMIF(AE215:AE232,"&lt;&gt;NOR",G215:G232)</f>
        <v>0</v>
      </c>
      <c r="H214" s="171"/>
      <c r="I214" s="171">
        <f>SUM(I215:I232)</f>
        <v>0</v>
      </c>
      <c r="J214" s="171"/>
      <c r="K214" s="171">
        <f>SUM(K215:K232)</f>
        <v>0</v>
      </c>
      <c r="L214" s="171"/>
      <c r="M214" s="171">
        <f>SUM(M215:M232)</f>
        <v>0</v>
      </c>
      <c r="N214" s="164"/>
      <c r="O214" s="164">
        <f>SUM(O215:O232)</f>
        <v>55.624280000000006</v>
      </c>
      <c r="P214" s="164"/>
      <c r="Q214" s="164">
        <f>SUM(Q215:Q232)</f>
        <v>0</v>
      </c>
      <c r="R214" s="164"/>
      <c r="S214" s="164"/>
      <c r="T214" s="165"/>
      <c r="U214" s="164">
        <f>SUM(U215:U232)</f>
        <v>39.28</v>
      </c>
      <c r="AE214" t="s">
        <v>107</v>
      </c>
    </row>
    <row r="215" spans="1:60" outlineLevel="1" x14ac:dyDescent="0.2">
      <c r="A215" s="152">
        <v>83</v>
      </c>
      <c r="B215" s="159" t="s">
        <v>214</v>
      </c>
      <c r="C215" s="191" t="s">
        <v>215</v>
      </c>
      <c r="D215" s="161" t="s">
        <v>110</v>
      </c>
      <c r="E215" s="166">
        <v>6.42</v>
      </c>
      <c r="F215" s="169">
        <f>H215+J215</f>
        <v>0</v>
      </c>
      <c r="G215" s="170">
        <f>ROUND(E215*F215,2)</f>
        <v>0</v>
      </c>
      <c r="H215" s="170"/>
      <c r="I215" s="170">
        <f>ROUND(E215*H215,2)</f>
        <v>0</v>
      </c>
      <c r="J215" s="170"/>
      <c r="K215" s="170">
        <f>ROUND(E215*J215,2)</f>
        <v>0</v>
      </c>
      <c r="L215" s="170">
        <v>21</v>
      </c>
      <c r="M215" s="170">
        <f>G215*(1+L215/100)</f>
        <v>0</v>
      </c>
      <c r="N215" s="161">
        <v>2.1</v>
      </c>
      <c r="O215" s="161">
        <f>ROUND(E215*N215,5)</f>
        <v>13.481999999999999</v>
      </c>
      <c r="P215" s="161">
        <v>0</v>
      </c>
      <c r="Q215" s="161">
        <f>ROUND(E215*P215,5)</f>
        <v>0</v>
      </c>
      <c r="R215" s="161"/>
      <c r="S215" s="161"/>
      <c r="T215" s="162">
        <v>0.96499999999999997</v>
      </c>
      <c r="U215" s="161">
        <f>ROUND(E215*T215,2)</f>
        <v>6.2</v>
      </c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111</v>
      </c>
      <c r="AF215" s="151"/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2"/>
      <c r="B216" s="159"/>
      <c r="C216" s="192" t="s">
        <v>343</v>
      </c>
      <c r="D216" s="163"/>
      <c r="E216" s="167">
        <v>6.42</v>
      </c>
      <c r="F216" s="170"/>
      <c r="G216" s="170"/>
      <c r="H216" s="170"/>
      <c r="I216" s="170"/>
      <c r="J216" s="170"/>
      <c r="K216" s="170"/>
      <c r="L216" s="170"/>
      <c r="M216" s="170"/>
      <c r="N216" s="161"/>
      <c r="O216" s="161"/>
      <c r="P216" s="161"/>
      <c r="Q216" s="161"/>
      <c r="R216" s="161"/>
      <c r="S216" s="161"/>
      <c r="T216" s="162"/>
      <c r="U216" s="161"/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113</v>
      </c>
      <c r="AF216" s="151">
        <v>0</v>
      </c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22.5" outlineLevel="1" x14ac:dyDescent="0.2">
      <c r="A217" s="152">
        <v>84</v>
      </c>
      <c r="B217" s="159" t="s">
        <v>344</v>
      </c>
      <c r="C217" s="191" t="s">
        <v>345</v>
      </c>
      <c r="D217" s="161" t="s">
        <v>248</v>
      </c>
      <c r="E217" s="166">
        <v>192</v>
      </c>
      <c r="F217" s="169">
        <f>H217+J217</f>
        <v>0</v>
      </c>
      <c r="G217" s="170">
        <f>ROUND(E217*F217,2)</f>
        <v>0</v>
      </c>
      <c r="H217" s="170"/>
      <c r="I217" s="170">
        <f>ROUND(E217*H217,2)</f>
        <v>0</v>
      </c>
      <c r="J217" s="170"/>
      <c r="K217" s="170">
        <f>ROUND(E217*J217,2)</f>
        <v>0</v>
      </c>
      <c r="L217" s="170">
        <v>21</v>
      </c>
      <c r="M217" s="170">
        <f>G217*(1+L217/100)</f>
        <v>0</v>
      </c>
      <c r="N217" s="161">
        <v>0.15223999999999999</v>
      </c>
      <c r="O217" s="161">
        <f>ROUND(E217*N217,5)</f>
        <v>29.230080000000001</v>
      </c>
      <c r="P217" s="161">
        <v>0</v>
      </c>
      <c r="Q217" s="161">
        <f>ROUND(E217*P217,5)</f>
        <v>0</v>
      </c>
      <c r="R217" s="161"/>
      <c r="S217" s="161"/>
      <c r="T217" s="162">
        <v>0.14000000000000001</v>
      </c>
      <c r="U217" s="161">
        <f>ROUND(E217*T217,2)</f>
        <v>26.88</v>
      </c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111</v>
      </c>
      <c r="AF217" s="151"/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2"/>
      <c r="B218" s="159"/>
      <c r="C218" s="192" t="s">
        <v>346</v>
      </c>
      <c r="D218" s="163"/>
      <c r="E218" s="167">
        <v>192</v>
      </c>
      <c r="F218" s="170"/>
      <c r="G218" s="170"/>
      <c r="H218" s="170"/>
      <c r="I218" s="170"/>
      <c r="J218" s="170"/>
      <c r="K218" s="170"/>
      <c r="L218" s="170"/>
      <c r="M218" s="170"/>
      <c r="N218" s="161"/>
      <c r="O218" s="161"/>
      <c r="P218" s="161"/>
      <c r="Q218" s="161"/>
      <c r="R218" s="161"/>
      <c r="S218" s="161"/>
      <c r="T218" s="162"/>
      <c r="U218" s="161"/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113</v>
      </c>
      <c r="AF218" s="151">
        <v>0</v>
      </c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ht="22.5" outlineLevel="1" x14ac:dyDescent="0.2">
      <c r="A219" s="152">
        <v>85</v>
      </c>
      <c r="B219" s="159" t="s">
        <v>347</v>
      </c>
      <c r="C219" s="191" t="s">
        <v>348</v>
      </c>
      <c r="D219" s="161" t="s">
        <v>248</v>
      </c>
      <c r="E219" s="166">
        <v>214</v>
      </c>
      <c r="F219" s="169">
        <f>H219+J219</f>
        <v>0</v>
      </c>
      <c r="G219" s="170">
        <f>ROUND(E219*F219,2)</f>
        <v>0</v>
      </c>
      <c r="H219" s="170"/>
      <c r="I219" s="170">
        <f>ROUND(E219*H219,2)</f>
        <v>0</v>
      </c>
      <c r="J219" s="170"/>
      <c r="K219" s="170">
        <f>ROUND(E219*J219,2)</f>
        <v>0</v>
      </c>
      <c r="L219" s="170">
        <v>21</v>
      </c>
      <c r="M219" s="170">
        <f>G219*(1+L219/100)</f>
        <v>0</v>
      </c>
      <c r="N219" s="161">
        <v>0</v>
      </c>
      <c r="O219" s="161">
        <f>ROUND(E219*N219,5)</f>
        <v>0</v>
      </c>
      <c r="P219" s="161">
        <v>0</v>
      </c>
      <c r="Q219" s="161">
        <f>ROUND(E219*P219,5)</f>
        <v>0</v>
      </c>
      <c r="R219" s="161"/>
      <c r="S219" s="161"/>
      <c r="T219" s="162">
        <v>0</v>
      </c>
      <c r="U219" s="161">
        <f>ROUND(E219*T219,2)</f>
        <v>0</v>
      </c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111</v>
      </c>
      <c r="AF219" s="151"/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2"/>
      <c r="B220" s="159"/>
      <c r="C220" s="262" t="s">
        <v>349</v>
      </c>
      <c r="D220" s="263"/>
      <c r="E220" s="264"/>
      <c r="F220" s="265"/>
      <c r="G220" s="266"/>
      <c r="H220" s="170"/>
      <c r="I220" s="170"/>
      <c r="J220" s="170"/>
      <c r="K220" s="170"/>
      <c r="L220" s="170"/>
      <c r="M220" s="170"/>
      <c r="N220" s="161"/>
      <c r="O220" s="161"/>
      <c r="P220" s="161"/>
      <c r="Q220" s="161"/>
      <c r="R220" s="161"/>
      <c r="S220" s="161"/>
      <c r="T220" s="162"/>
      <c r="U220" s="161"/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159</v>
      </c>
      <c r="AF220" s="151"/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4" t="str">
        <f>C220</f>
        <v>Rozdíl v ceně mezi betonovým ložem obrubníku tř. C 12/15 a C 16/20.</v>
      </c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2"/>
      <c r="B221" s="159"/>
      <c r="C221" s="192" t="s">
        <v>350</v>
      </c>
      <c r="D221" s="163"/>
      <c r="E221" s="167">
        <v>214</v>
      </c>
      <c r="F221" s="170"/>
      <c r="G221" s="170"/>
      <c r="H221" s="170"/>
      <c r="I221" s="170"/>
      <c r="J221" s="170"/>
      <c r="K221" s="170"/>
      <c r="L221" s="170"/>
      <c r="M221" s="170"/>
      <c r="N221" s="161"/>
      <c r="O221" s="161"/>
      <c r="P221" s="161"/>
      <c r="Q221" s="161"/>
      <c r="R221" s="161"/>
      <c r="S221" s="161"/>
      <c r="T221" s="162"/>
      <c r="U221" s="161"/>
      <c r="V221" s="151"/>
      <c r="W221" s="151"/>
      <c r="X221" s="151"/>
      <c r="Y221" s="151"/>
      <c r="Z221" s="151"/>
      <c r="AA221" s="151"/>
      <c r="AB221" s="151"/>
      <c r="AC221" s="151"/>
      <c r="AD221" s="151"/>
      <c r="AE221" s="151" t="s">
        <v>113</v>
      </c>
      <c r="AF221" s="151">
        <v>0</v>
      </c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ht="22.5" outlineLevel="1" x14ac:dyDescent="0.2">
      <c r="A222" s="152">
        <v>86</v>
      </c>
      <c r="B222" s="159" t="s">
        <v>351</v>
      </c>
      <c r="C222" s="191" t="s">
        <v>352</v>
      </c>
      <c r="D222" s="161" t="s">
        <v>248</v>
      </c>
      <c r="E222" s="166">
        <v>22</v>
      </c>
      <c r="F222" s="169">
        <f>H222+J222</f>
        <v>0</v>
      </c>
      <c r="G222" s="170">
        <f>ROUND(E222*F222,2)</f>
        <v>0</v>
      </c>
      <c r="H222" s="170"/>
      <c r="I222" s="170">
        <f>ROUND(E222*H222,2)</f>
        <v>0</v>
      </c>
      <c r="J222" s="170"/>
      <c r="K222" s="170">
        <f>ROUND(E222*J222,2)</f>
        <v>0</v>
      </c>
      <c r="L222" s="170">
        <v>21</v>
      </c>
      <c r="M222" s="170">
        <f>G222*(1+L222/100)</f>
        <v>0</v>
      </c>
      <c r="N222" s="161">
        <v>0.188</v>
      </c>
      <c r="O222" s="161">
        <f>ROUND(E222*N222,5)</f>
        <v>4.1360000000000001</v>
      </c>
      <c r="P222" s="161">
        <v>0</v>
      </c>
      <c r="Q222" s="161">
        <f>ROUND(E222*P222,5)</f>
        <v>0</v>
      </c>
      <c r="R222" s="161"/>
      <c r="S222" s="161"/>
      <c r="T222" s="162">
        <v>0.27200000000000002</v>
      </c>
      <c r="U222" s="161">
        <f>ROUND(E222*T222,2)</f>
        <v>5.98</v>
      </c>
      <c r="V222" s="151"/>
      <c r="W222" s="151"/>
      <c r="X222" s="151"/>
      <c r="Y222" s="151"/>
      <c r="Z222" s="151"/>
      <c r="AA222" s="151"/>
      <c r="AB222" s="151"/>
      <c r="AC222" s="151"/>
      <c r="AD222" s="151"/>
      <c r="AE222" s="151" t="s">
        <v>111</v>
      </c>
      <c r="AF222" s="151"/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2"/>
      <c r="B223" s="159"/>
      <c r="C223" s="192" t="s">
        <v>353</v>
      </c>
      <c r="D223" s="163"/>
      <c r="E223" s="167">
        <v>22</v>
      </c>
      <c r="F223" s="170"/>
      <c r="G223" s="170"/>
      <c r="H223" s="170"/>
      <c r="I223" s="170"/>
      <c r="J223" s="170"/>
      <c r="K223" s="170"/>
      <c r="L223" s="170"/>
      <c r="M223" s="170"/>
      <c r="N223" s="161"/>
      <c r="O223" s="161"/>
      <c r="P223" s="161"/>
      <c r="Q223" s="161"/>
      <c r="R223" s="161"/>
      <c r="S223" s="161"/>
      <c r="T223" s="162"/>
      <c r="U223" s="161"/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113</v>
      </c>
      <c r="AF223" s="151">
        <v>0</v>
      </c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2">
        <v>87</v>
      </c>
      <c r="B224" s="159" t="s">
        <v>354</v>
      </c>
      <c r="C224" s="191" t="s">
        <v>355</v>
      </c>
      <c r="D224" s="161" t="s">
        <v>248</v>
      </c>
      <c r="E224" s="166">
        <v>22.44</v>
      </c>
      <c r="F224" s="169">
        <f>H224+J224</f>
        <v>0</v>
      </c>
      <c r="G224" s="170">
        <f>ROUND(E224*F224,2)</f>
        <v>0</v>
      </c>
      <c r="H224" s="170"/>
      <c r="I224" s="170">
        <f>ROUND(E224*H224,2)</f>
        <v>0</v>
      </c>
      <c r="J224" s="170"/>
      <c r="K224" s="170">
        <f>ROUND(E224*J224,2)</f>
        <v>0</v>
      </c>
      <c r="L224" s="170">
        <v>21</v>
      </c>
      <c r="M224" s="170">
        <f>G224*(1+L224/100)</f>
        <v>0</v>
      </c>
      <c r="N224" s="161">
        <v>5.5E-2</v>
      </c>
      <c r="O224" s="161">
        <f>ROUND(E224*N224,5)</f>
        <v>1.2342</v>
      </c>
      <c r="P224" s="161">
        <v>0</v>
      </c>
      <c r="Q224" s="161">
        <f>ROUND(E224*P224,5)</f>
        <v>0</v>
      </c>
      <c r="R224" s="161"/>
      <c r="S224" s="161"/>
      <c r="T224" s="162">
        <v>0</v>
      </c>
      <c r="U224" s="161">
        <f>ROUND(E224*T224,2)</f>
        <v>0</v>
      </c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111</v>
      </c>
      <c r="AF224" s="151"/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2"/>
      <c r="B225" s="159"/>
      <c r="C225" s="192" t="s">
        <v>356</v>
      </c>
      <c r="D225" s="163"/>
      <c r="E225" s="167">
        <v>22.44</v>
      </c>
      <c r="F225" s="170"/>
      <c r="G225" s="170"/>
      <c r="H225" s="170"/>
      <c r="I225" s="170"/>
      <c r="J225" s="170"/>
      <c r="K225" s="170"/>
      <c r="L225" s="170"/>
      <c r="M225" s="170"/>
      <c r="N225" s="161"/>
      <c r="O225" s="161"/>
      <c r="P225" s="161"/>
      <c r="Q225" s="161"/>
      <c r="R225" s="161"/>
      <c r="S225" s="161"/>
      <c r="T225" s="162"/>
      <c r="U225" s="161"/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113</v>
      </c>
      <c r="AF225" s="151">
        <v>0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2">
        <v>88</v>
      </c>
      <c r="B226" s="159" t="s">
        <v>357</v>
      </c>
      <c r="C226" s="191" t="s">
        <v>358</v>
      </c>
      <c r="D226" s="161" t="s">
        <v>248</v>
      </c>
      <c r="E226" s="166">
        <v>22</v>
      </c>
      <c r="F226" s="169">
        <f>H226+J226</f>
        <v>0</v>
      </c>
      <c r="G226" s="170">
        <f>ROUND(E226*F226,2)</f>
        <v>0</v>
      </c>
      <c r="H226" s="170"/>
      <c r="I226" s="170">
        <f>ROUND(E226*H226,2)</f>
        <v>0</v>
      </c>
      <c r="J226" s="170"/>
      <c r="K226" s="170">
        <f>ROUND(E226*J226,2)</f>
        <v>0</v>
      </c>
      <c r="L226" s="170">
        <v>21</v>
      </c>
      <c r="M226" s="170">
        <f>G226*(1+L226/100)</f>
        <v>0</v>
      </c>
      <c r="N226" s="161">
        <v>8.9999999999999993E-3</v>
      </c>
      <c r="O226" s="161">
        <f>ROUND(E226*N226,5)</f>
        <v>0.19800000000000001</v>
      </c>
      <c r="P226" s="161">
        <v>0</v>
      </c>
      <c r="Q226" s="161">
        <f>ROUND(E226*P226,5)</f>
        <v>0</v>
      </c>
      <c r="R226" s="161"/>
      <c r="S226" s="161"/>
      <c r="T226" s="162">
        <v>0</v>
      </c>
      <c r="U226" s="161">
        <f>ROUND(E226*T226,2)</f>
        <v>0</v>
      </c>
      <c r="V226" s="151"/>
      <c r="W226" s="151"/>
      <c r="X226" s="151"/>
      <c r="Y226" s="151"/>
      <c r="Z226" s="151"/>
      <c r="AA226" s="151"/>
      <c r="AB226" s="151"/>
      <c r="AC226" s="151"/>
      <c r="AD226" s="151"/>
      <c r="AE226" s="151" t="s">
        <v>111</v>
      </c>
      <c r="AF226" s="151"/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2"/>
      <c r="B227" s="159"/>
      <c r="C227" s="192" t="s">
        <v>359</v>
      </c>
      <c r="D227" s="163"/>
      <c r="E227" s="167">
        <v>22</v>
      </c>
      <c r="F227" s="170"/>
      <c r="G227" s="170"/>
      <c r="H227" s="170"/>
      <c r="I227" s="170"/>
      <c r="J227" s="170"/>
      <c r="K227" s="170"/>
      <c r="L227" s="170"/>
      <c r="M227" s="170"/>
      <c r="N227" s="161"/>
      <c r="O227" s="161"/>
      <c r="P227" s="161"/>
      <c r="Q227" s="161"/>
      <c r="R227" s="161"/>
      <c r="S227" s="161"/>
      <c r="T227" s="162"/>
      <c r="U227" s="161"/>
      <c r="V227" s="151"/>
      <c r="W227" s="151"/>
      <c r="X227" s="151"/>
      <c r="Y227" s="151"/>
      <c r="Z227" s="151"/>
      <c r="AA227" s="151"/>
      <c r="AB227" s="151"/>
      <c r="AC227" s="151"/>
      <c r="AD227" s="151"/>
      <c r="AE227" s="151" t="s">
        <v>113</v>
      </c>
      <c r="AF227" s="151">
        <v>0</v>
      </c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2">
        <v>89</v>
      </c>
      <c r="B228" s="159" t="s">
        <v>360</v>
      </c>
      <c r="C228" s="191" t="s">
        <v>361</v>
      </c>
      <c r="D228" s="161" t="s">
        <v>110</v>
      </c>
      <c r="E228" s="166">
        <v>7.2</v>
      </c>
      <c r="F228" s="169">
        <f>H228+J228</f>
        <v>0</v>
      </c>
      <c r="G228" s="170">
        <f>ROUND(E228*F228,2)</f>
        <v>0</v>
      </c>
      <c r="H228" s="170"/>
      <c r="I228" s="170">
        <f>ROUND(E228*H228,2)</f>
        <v>0</v>
      </c>
      <c r="J228" s="170"/>
      <c r="K228" s="170">
        <f>ROUND(E228*J228,2)</f>
        <v>0</v>
      </c>
      <c r="L228" s="170">
        <v>21</v>
      </c>
      <c r="M228" s="170">
        <f>G228*(1+L228/100)</f>
        <v>0</v>
      </c>
      <c r="N228" s="161">
        <v>0</v>
      </c>
      <c r="O228" s="161">
        <f>ROUND(E228*N228,5)</f>
        <v>0</v>
      </c>
      <c r="P228" s="161">
        <v>0</v>
      </c>
      <c r="Q228" s="161">
        <f>ROUND(E228*P228,5)</f>
        <v>0</v>
      </c>
      <c r="R228" s="161"/>
      <c r="S228" s="161"/>
      <c r="T228" s="162">
        <v>3.1E-2</v>
      </c>
      <c r="U228" s="161">
        <f>ROUND(E228*T228,2)</f>
        <v>0.22</v>
      </c>
      <c r="V228" s="151"/>
      <c r="W228" s="151"/>
      <c r="X228" s="151"/>
      <c r="Y228" s="151"/>
      <c r="Z228" s="151"/>
      <c r="AA228" s="151"/>
      <c r="AB228" s="151"/>
      <c r="AC228" s="151"/>
      <c r="AD228" s="151"/>
      <c r="AE228" s="151" t="s">
        <v>111</v>
      </c>
      <c r="AF228" s="151"/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2"/>
      <c r="B229" s="159"/>
      <c r="C229" s="192" t="s">
        <v>362</v>
      </c>
      <c r="D229" s="163"/>
      <c r="E229" s="167">
        <v>7.2</v>
      </c>
      <c r="F229" s="170"/>
      <c r="G229" s="170"/>
      <c r="H229" s="170"/>
      <c r="I229" s="170"/>
      <c r="J229" s="170"/>
      <c r="K229" s="170"/>
      <c r="L229" s="170"/>
      <c r="M229" s="170"/>
      <c r="N229" s="161"/>
      <c r="O229" s="161"/>
      <c r="P229" s="161"/>
      <c r="Q229" s="161"/>
      <c r="R229" s="161"/>
      <c r="S229" s="161"/>
      <c r="T229" s="162"/>
      <c r="U229" s="161"/>
      <c r="V229" s="151"/>
      <c r="W229" s="151"/>
      <c r="X229" s="151"/>
      <c r="Y229" s="151"/>
      <c r="Z229" s="151"/>
      <c r="AA229" s="151"/>
      <c r="AB229" s="151"/>
      <c r="AC229" s="151"/>
      <c r="AD229" s="151"/>
      <c r="AE229" s="151" t="s">
        <v>113</v>
      </c>
      <c r="AF229" s="151">
        <v>0</v>
      </c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2">
        <v>90</v>
      </c>
      <c r="B230" s="159" t="s">
        <v>363</v>
      </c>
      <c r="C230" s="191" t="s">
        <v>364</v>
      </c>
      <c r="D230" s="161" t="s">
        <v>110</v>
      </c>
      <c r="E230" s="166">
        <v>7.3440000000000003</v>
      </c>
      <c r="F230" s="169">
        <f>H230+J230</f>
        <v>0</v>
      </c>
      <c r="G230" s="170">
        <f>ROUND(E230*F230,2)</f>
        <v>0</v>
      </c>
      <c r="H230" s="170"/>
      <c r="I230" s="170">
        <f>ROUND(E230*H230,2)</f>
        <v>0</v>
      </c>
      <c r="J230" s="170"/>
      <c r="K230" s="170">
        <f>ROUND(E230*J230,2)</f>
        <v>0</v>
      </c>
      <c r="L230" s="170">
        <v>21</v>
      </c>
      <c r="M230" s="170">
        <f>G230*(1+L230/100)</f>
        <v>0</v>
      </c>
      <c r="N230" s="161">
        <v>1</v>
      </c>
      <c r="O230" s="161">
        <f>ROUND(E230*N230,5)</f>
        <v>7.3440000000000003</v>
      </c>
      <c r="P230" s="161">
        <v>0</v>
      </c>
      <c r="Q230" s="161">
        <f>ROUND(E230*P230,5)</f>
        <v>0</v>
      </c>
      <c r="R230" s="161"/>
      <c r="S230" s="161"/>
      <c r="T230" s="162">
        <v>0</v>
      </c>
      <c r="U230" s="161">
        <f>ROUND(E230*T230,2)</f>
        <v>0</v>
      </c>
      <c r="V230" s="151"/>
      <c r="W230" s="151"/>
      <c r="X230" s="151"/>
      <c r="Y230" s="151"/>
      <c r="Z230" s="151"/>
      <c r="AA230" s="151"/>
      <c r="AB230" s="151"/>
      <c r="AC230" s="151"/>
      <c r="AD230" s="151"/>
      <c r="AE230" s="151" t="s">
        <v>169</v>
      </c>
      <c r="AF230" s="151"/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ht="22.5" outlineLevel="1" x14ac:dyDescent="0.2">
      <c r="A231" s="152"/>
      <c r="B231" s="159"/>
      <c r="C231" s="262" t="s">
        <v>365</v>
      </c>
      <c r="D231" s="263"/>
      <c r="E231" s="264"/>
      <c r="F231" s="265"/>
      <c r="G231" s="266"/>
      <c r="H231" s="170"/>
      <c r="I231" s="170"/>
      <c r="J231" s="170"/>
      <c r="K231" s="170"/>
      <c r="L231" s="170"/>
      <c r="M231" s="170"/>
      <c r="N231" s="161"/>
      <c r="O231" s="161"/>
      <c r="P231" s="161"/>
      <c r="Q231" s="161"/>
      <c r="R231" s="161"/>
      <c r="S231" s="161"/>
      <c r="T231" s="162"/>
      <c r="U231" s="161"/>
      <c r="V231" s="151"/>
      <c r="W231" s="151"/>
      <c r="X231" s="151"/>
      <c r="Y231" s="151"/>
      <c r="Z231" s="151"/>
      <c r="AA231" s="151"/>
      <c r="AB231" s="151"/>
      <c r="AC231" s="151"/>
      <c r="AD231" s="151"/>
      <c r="AE231" s="151" t="s">
        <v>159</v>
      </c>
      <c r="AF231" s="151"/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4" t="str">
        <f>C231</f>
        <v>Písek čistý křemičitý (SiO2 min. 96%) kulatozrnný, bílý, bez organických komponentů, maximální frakce 2 mm z nichž max. 5% hmotnostních je nižší než 0,2 mm, splňující Vyhl. č. 238/2011 Sb.</v>
      </c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2"/>
      <c r="B232" s="159"/>
      <c r="C232" s="192" t="s">
        <v>366</v>
      </c>
      <c r="D232" s="163"/>
      <c r="E232" s="167">
        <v>7.3440000000000003</v>
      </c>
      <c r="F232" s="170"/>
      <c r="G232" s="170"/>
      <c r="H232" s="170"/>
      <c r="I232" s="170"/>
      <c r="J232" s="170"/>
      <c r="K232" s="170"/>
      <c r="L232" s="170"/>
      <c r="M232" s="170"/>
      <c r="N232" s="161"/>
      <c r="O232" s="161"/>
      <c r="P232" s="161"/>
      <c r="Q232" s="161"/>
      <c r="R232" s="161"/>
      <c r="S232" s="161"/>
      <c r="T232" s="162"/>
      <c r="U232" s="161"/>
      <c r="V232" s="151"/>
      <c r="W232" s="151"/>
      <c r="X232" s="151"/>
      <c r="Y232" s="151"/>
      <c r="Z232" s="151"/>
      <c r="AA232" s="151"/>
      <c r="AB232" s="151"/>
      <c r="AC232" s="151"/>
      <c r="AD232" s="151"/>
      <c r="AE232" s="151" t="s">
        <v>113</v>
      </c>
      <c r="AF232" s="151">
        <v>0</v>
      </c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x14ac:dyDescent="0.2">
      <c r="A233" s="153" t="s">
        <v>106</v>
      </c>
      <c r="B233" s="160" t="s">
        <v>73</v>
      </c>
      <c r="C233" s="193" t="s">
        <v>74</v>
      </c>
      <c r="D233" s="164"/>
      <c r="E233" s="168"/>
      <c r="F233" s="171"/>
      <c r="G233" s="171">
        <f>SUMIF(AE234:AE234,"&lt;&gt;NOR",G234:G234)</f>
        <v>0</v>
      </c>
      <c r="H233" s="171"/>
      <c r="I233" s="171">
        <f>SUM(I234:I234)</f>
        <v>0</v>
      </c>
      <c r="J233" s="171"/>
      <c r="K233" s="171">
        <f>SUM(K234:K234)</f>
        <v>0</v>
      </c>
      <c r="L233" s="171"/>
      <c r="M233" s="171">
        <f>SUM(M234:M234)</f>
        <v>0</v>
      </c>
      <c r="N233" s="164"/>
      <c r="O233" s="164">
        <f>SUM(O234:O234)</f>
        <v>0</v>
      </c>
      <c r="P233" s="164"/>
      <c r="Q233" s="164">
        <f>SUM(Q234:Q234)</f>
        <v>0</v>
      </c>
      <c r="R233" s="164"/>
      <c r="S233" s="164"/>
      <c r="T233" s="165"/>
      <c r="U233" s="164">
        <f>SUM(U234:U234)</f>
        <v>36.700000000000003</v>
      </c>
      <c r="AE233" t="s">
        <v>107</v>
      </c>
    </row>
    <row r="234" spans="1:60" outlineLevel="1" x14ac:dyDescent="0.2">
      <c r="A234" s="152">
        <v>91</v>
      </c>
      <c r="B234" s="159" t="s">
        <v>367</v>
      </c>
      <c r="C234" s="191" t="s">
        <v>368</v>
      </c>
      <c r="D234" s="161" t="s">
        <v>151</v>
      </c>
      <c r="E234" s="166">
        <v>489.37</v>
      </c>
      <c r="F234" s="169">
        <f>H234+J234</f>
        <v>0</v>
      </c>
      <c r="G234" s="170">
        <f>ROUND(E234*F234,2)</f>
        <v>0</v>
      </c>
      <c r="H234" s="170"/>
      <c r="I234" s="170">
        <f>ROUND(E234*H234,2)</f>
        <v>0</v>
      </c>
      <c r="J234" s="170"/>
      <c r="K234" s="170">
        <f>ROUND(E234*J234,2)</f>
        <v>0</v>
      </c>
      <c r="L234" s="170">
        <v>21</v>
      </c>
      <c r="M234" s="170">
        <f>G234*(1+L234/100)</f>
        <v>0</v>
      </c>
      <c r="N234" s="161">
        <v>0</v>
      </c>
      <c r="O234" s="161">
        <f>ROUND(E234*N234,5)</f>
        <v>0</v>
      </c>
      <c r="P234" s="161">
        <v>0</v>
      </c>
      <c r="Q234" s="161">
        <f>ROUND(E234*P234,5)</f>
        <v>0</v>
      </c>
      <c r="R234" s="161"/>
      <c r="S234" s="161"/>
      <c r="T234" s="162">
        <v>7.4999999999999997E-2</v>
      </c>
      <c r="U234" s="161">
        <f>ROUND(E234*T234,2)</f>
        <v>36.700000000000003</v>
      </c>
      <c r="V234" s="151"/>
      <c r="W234" s="151"/>
      <c r="X234" s="151"/>
      <c r="Y234" s="151"/>
      <c r="Z234" s="151"/>
      <c r="AA234" s="151"/>
      <c r="AB234" s="151"/>
      <c r="AC234" s="151"/>
      <c r="AD234" s="151"/>
      <c r="AE234" s="151" t="s">
        <v>111</v>
      </c>
      <c r="AF234" s="151"/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x14ac:dyDescent="0.2">
      <c r="A235" s="153" t="s">
        <v>106</v>
      </c>
      <c r="B235" s="160" t="s">
        <v>75</v>
      </c>
      <c r="C235" s="193" t="s">
        <v>76</v>
      </c>
      <c r="D235" s="164"/>
      <c r="E235" s="168"/>
      <c r="F235" s="171"/>
      <c r="G235" s="171">
        <f>SUMIF(AE236:AE238,"&lt;&gt;NOR",G236:G238)</f>
        <v>0</v>
      </c>
      <c r="H235" s="171"/>
      <c r="I235" s="171">
        <f>SUM(I236:I238)</f>
        <v>0</v>
      </c>
      <c r="J235" s="171"/>
      <c r="K235" s="171">
        <f>SUM(K236:K238)</f>
        <v>0</v>
      </c>
      <c r="L235" s="171"/>
      <c r="M235" s="171">
        <f>SUM(M236:M238)</f>
        <v>0</v>
      </c>
      <c r="N235" s="164"/>
      <c r="O235" s="164">
        <f>SUM(O236:O238)</f>
        <v>8.3199999999999993E-3</v>
      </c>
      <c r="P235" s="164"/>
      <c r="Q235" s="164">
        <f>SUM(Q236:Q238)</f>
        <v>0</v>
      </c>
      <c r="R235" s="164"/>
      <c r="S235" s="164"/>
      <c r="T235" s="165"/>
      <c r="U235" s="164">
        <f>SUM(U236:U238)</f>
        <v>2.57</v>
      </c>
      <c r="AE235" t="s">
        <v>107</v>
      </c>
    </row>
    <row r="236" spans="1:60" ht="22.5" outlineLevel="1" x14ac:dyDescent="0.2">
      <c r="A236" s="152">
        <v>92</v>
      </c>
      <c r="B236" s="159" t="s">
        <v>369</v>
      </c>
      <c r="C236" s="191" t="s">
        <v>370</v>
      </c>
      <c r="D236" s="161" t="s">
        <v>140</v>
      </c>
      <c r="E236" s="166">
        <v>16</v>
      </c>
      <c r="F236" s="169">
        <f>H236+J236</f>
        <v>0</v>
      </c>
      <c r="G236" s="170">
        <f>ROUND(E236*F236,2)</f>
        <v>0</v>
      </c>
      <c r="H236" s="170"/>
      <c r="I236" s="170">
        <f>ROUND(E236*H236,2)</f>
        <v>0</v>
      </c>
      <c r="J236" s="170"/>
      <c r="K236" s="170">
        <f>ROUND(E236*J236,2)</f>
        <v>0</v>
      </c>
      <c r="L236" s="170">
        <v>21</v>
      </c>
      <c r="M236" s="170">
        <f>G236*(1+L236/100)</f>
        <v>0</v>
      </c>
      <c r="N236" s="161">
        <v>5.1999999999999995E-4</v>
      </c>
      <c r="O236" s="161">
        <f>ROUND(E236*N236,5)</f>
        <v>8.3199999999999993E-3</v>
      </c>
      <c r="P236" s="161">
        <v>0</v>
      </c>
      <c r="Q236" s="161">
        <f>ROUND(E236*P236,5)</f>
        <v>0</v>
      </c>
      <c r="R236" s="161"/>
      <c r="S236" s="161"/>
      <c r="T236" s="162">
        <v>0.16</v>
      </c>
      <c r="U236" s="161">
        <f>ROUND(E236*T236,2)</f>
        <v>2.56</v>
      </c>
      <c r="V236" s="151"/>
      <c r="W236" s="151"/>
      <c r="X236" s="151"/>
      <c r="Y236" s="151"/>
      <c r="Z236" s="151"/>
      <c r="AA236" s="151"/>
      <c r="AB236" s="151"/>
      <c r="AC236" s="151"/>
      <c r="AD236" s="151"/>
      <c r="AE236" s="151" t="s">
        <v>111</v>
      </c>
      <c r="AF236" s="151"/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2"/>
      <c r="B237" s="159"/>
      <c r="C237" s="192" t="s">
        <v>371</v>
      </c>
      <c r="D237" s="163"/>
      <c r="E237" s="167">
        <v>16</v>
      </c>
      <c r="F237" s="170"/>
      <c r="G237" s="170"/>
      <c r="H237" s="170"/>
      <c r="I237" s="170"/>
      <c r="J237" s="170"/>
      <c r="K237" s="170"/>
      <c r="L237" s="170"/>
      <c r="M237" s="170"/>
      <c r="N237" s="161"/>
      <c r="O237" s="161"/>
      <c r="P237" s="161"/>
      <c r="Q237" s="161"/>
      <c r="R237" s="161"/>
      <c r="S237" s="161"/>
      <c r="T237" s="162"/>
      <c r="U237" s="161"/>
      <c r="V237" s="151"/>
      <c r="W237" s="151"/>
      <c r="X237" s="151"/>
      <c r="Y237" s="151"/>
      <c r="Z237" s="151"/>
      <c r="AA237" s="151"/>
      <c r="AB237" s="151"/>
      <c r="AC237" s="151"/>
      <c r="AD237" s="151"/>
      <c r="AE237" s="151" t="s">
        <v>113</v>
      </c>
      <c r="AF237" s="151">
        <v>0</v>
      </c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2">
        <v>93</v>
      </c>
      <c r="B238" s="159" t="s">
        <v>372</v>
      </c>
      <c r="C238" s="191" t="s">
        <v>373</v>
      </c>
      <c r="D238" s="161" t="s">
        <v>151</v>
      </c>
      <c r="E238" s="166">
        <v>8.3199999999999993E-3</v>
      </c>
      <c r="F238" s="169">
        <f>H238+J238</f>
        <v>0</v>
      </c>
      <c r="G238" s="170">
        <f>ROUND(E238*F238,2)</f>
        <v>0</v>
      </c>
      <c r="H238" s="170"/>
      <c r="I238" s="170">
        <f>ROUND(E238*H238,2)</f>
        <v>0</v>
      </c>
      <c r="J238" s="170"/>
      <c r="K238" s="170">
        <f>ROUND(E238*J238,2)</f>
        <v>0</v>
      </c>
      <c r="L238" s="170">
        <v>21</v>
      </c>
      <c r="M238" s="170">
        <f>G238*(1+L238/100)</f>
        <v>0</v>
      </c>
      <c r="N238" s="161">
        <v>0</v>
      </c>
      <c r="O238" s="161">
        <f>ROUND(E238*N238,5)</f>
        <v>0</v>
      </c>
      <c r="P238" s="161">
        <v>0</v>
      </c>
      <c r="Q238" s="161">
        <f>ROUND(E238*P238,5)</f>
        <v>0</v>
      </c>
      <c r="R238" s="161"/>
      <c r="S238" s="161"/>
      <c r="T238" s="162">
        <v>1.5669999999999999</v>
      </c>
      <c r="U238" s="161">
        <f>ROUND(E238*T238,2)</f>
        <v>0.01</v>
      </c>
      <c r="V238" s="151"/>
      <c r="W238" s="151"/>
      <c r="X238" s="151"/>
      <c r="Y238" s="151"/>
      <c r="Z238" s="151"/>
      <c r="AA238" s="151"/>
      <c r="AB238" s="151"/>
      <c r="AC238" s="151"/>
      <c r="AD238" s="151"/>
      <c r="AE238" s="151" t="s">
        <v>111</v>
      </c>
      <c r="AF238" s="151"/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x14ac:dyDescent="0.2">
      <c r="A239" s="153" t="s">
        <v>106</v>
      </c>
      <c r="B239" s="160" t="s">
        <v>77</v>
      </c>
      <c r="C239" s="193" t="s">
        <v>78</v>
      </c>
      <c r="D239" s="164"/>
      <c r="E239" s="168"/>
      <c r="F239" s="171"/>
      <c r="G239" s="171">
        <f>SUMIF(AE240:AE243,"&lt;&gt;NOR",G240:G243)</f>
        <v>0</v>
      </c>
      <c r="H239" s="171"/>
      <c r="I239" s="171">
        <f>SUM(I240:I243)</f>
        <v>0</v>
      </c>
      <c r="J239" s="171"/>
      <c r="K239" s="171">
        <f>SUM(K240:K243)</f>
        <v>0</v>
      </c>
      <c r="L239" s="171"/>
      <c r="M239" s="171">
        <f>SUM(M240:M243)</f>
        <v>0</v>
      </c>
      <c r="N239" s="164"/>
      <c r="O239" s="164">
        <f>SUM(O240:O243)</f>
        <v>0</v>
      </c>
      <c r="P239" s="164"/>
      <c r="Q239" s="164">
        <f>SUM(Q240:Q243)</f>
        <v>0</v>
      </c>
      <c r="R239" s="164"/>
      <c r="S239" s="164"/>
      <c r="T239" s="165"/>
      <c r="U239" s="164">
        <f>SUM(U240:U243)</f>
        <v>0</v>
      </c>
      <c r="AE239" t="s">
        <v>107</v>
      </c>
    </row>
    <row r="240" spans="1:60" ht="22.5" outlineLevel="1" x14ac:dyDescent="0.2">
      <c r="A240" s="152">
        <v>94</v>
      </c>
      <c r="B240" s="159" t="s">
        <v>374</v>
      </c>
      <c r="C240" s="191" t="s">
        <v>375</v>
      </c>
      <c r="D240" s="161" t="s">
        <v>158</v>
      </c>
      <c r="E240" s="166">
        <v>1</v>
      </c>
      <c r="F240" s="169">
        <f>H240+J240</f>
        <v>0</v>
      </c>
      <c r="G240" s="170">
        <f>ROUND(E240*F240,2)</f>
        <v>0</v>
      </c>
      <c r="H240" s="170"/>
      <c r="I240" s="170">
        <f>ROUND(E240*H240,2)</f>
        <v>0</v>
      </c>
      <c r="J240" s="170"/>
      <c r="K240" s="170">
        <f>ROUND(E240*J240,2)</f>
        <v>0</v>
      </c>
      <c r="L240" s="170">
        <v>21</v>
      </c>
      <c r="M240" s="170">
        <f>G240*(1+L240/100)</f>
        <v>0</v>
      </c>
      <c r="N240" s="161">
        <v>0</v>
      </c>
      <c r="O240" s="161">
        <f>ROUND(E240*N240,5)</f>
        <v>0</v>
      </c>
      <c r="P240" s="161">
        <v>0</v>
      </c>
      <c r="Q240" s="161">
        <f>ROUND(E240*P240,5)</f>
        <v>0</v>
      </c>
      <c r="R240" s="161"/>
      <c r="S240" s="161"/>
      <c r="T240" s="162">
        <v>0</v>
      </c>
      <c r="U240" s="161">
        <f>ROUND(E240*T240,2)</f>
        <v>0</v>
      </c>
      <c r="V240" s="151"/>
      <c r="W240" s="151"/>
      <c r="X240" s="151"/>
      <c r="Y240" s="151"/>
      <c r="Z240" s="151"/>
      <c r="AA240" s="151"/>
      <c r="AB240" s="151"/>
      <c r="AC240" s="151"/>
      <c r="AD240" s="151"/>
      <c r="AE240" s="151" t="s">
        <v>111</v>
      </c>
      <c r="AF240" s="151"/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2"/>
      <c r="B241" s="159"/>
      <c r="C241" s="262" t="s">
        <v>376</v>
      </c>
      <c r="D241" s="263"/>
      <c r="E241" s="264"/>
      <c r="F241" s="265"/>
      <c r="G241" s="266"/>
      <c r="H241" s="170"/>
      <c r="I241" s="170"/>
      <c r="J241" s="170"/>
      <c r="K241" s="170"/>
      <c r="L241" s="170"/>
      <c r="M241" s="170"/>
      <c r="N241" s="161"/>
      <c r="O241" s="161"/>
      <c r="P241" s="161"/>
      <c r="Q241" s="161"/>
      <c r="R241" s="161"/>
      <c r="S241" s="161"/>
      <c r="T241" s="162"/>
      <c r="U241" s="161"/>
      <c r="V241" s="151"/>
      <c r="W241" s="151"/>
      <c r="X241" s="151"/>
      <c r="Y241" s="151"/>
      <c r="Z241" s="151"/>
      <c r="AA241" s="151"/>
      <c r="AB241" s="151"/>
      <c r="AC241" s="151"/>
      <c r="AD241" s="151"/>
      <c r="AE241" s="151" t="s">
        <v>159</v>
      </c>
      <c r="AF241" s="151"/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4" t="str">
        <f>C241</f>
        <v>Repase vč. závěsů, kliky a zámku.</v>
      </c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2"/>
      <c r="B242" s="159"/>
      <c r="C242" s="192" t="s">
        <v>49</v>
      </c>
      <c r="D242" s="163"/>
      <c r="E242" s="167">
        <v>1</v>
      </c>
      <c r="F242" s="170"/>
      <c r="G242" s="170"/>
      <c r="H242" s="170"/>
      <c r="I242" s="170"/>
      <c r="J242" s="170"/>
      <c r="K242" s="170"/>
      <c r="L242" s="170"/>
      <c r="M242" s="170"/>
      <c r="N242" s="161"/>
      <c r="O242" s="161"/>
      <c r="P242" s="161"/>
      <c r="Q242" s="161"/>
      <c r="R242" s="161"/>
      <c r="S242" s="161"/>
      <c r="T242" s="162"/>
      <c r="U242" s="161"/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 t="s">
        <v>113</v>
      </c>
      <c r="AF242" s="151">
        <v>0</v>
      </c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79">
        <v>95</v>
      </c>
      <c r="B243" s="180" t="s">
        <v>377</v>
      </c>
      <c r="C243" s="194" t="s">
        <v>378</v>
      </c>
      <c r="D243" s="181" t="s">
        <v>0</v>
      </c>
      <c r="E243" s="182">
        <v>100</v>
      </c>
      <c r="F243" s="183">
        <f>H243+J243</f>
        <v>0</v>
      </c>
      <c r="G243" s="184">
        <f>ROUND(E243*F243,2)</f>
        <v>0</v>
      </c>
      <c r="H243" s="184"/>
      <c r="I243" s="184">
        <f>ROUND(E243*H243,2)</f>
        <v>0</v>
      </c>
      <c r="J243" s="184"/>
      <c r="K243" s="184">
        <f>ROUND(E243*J243,2)</f>
        <v>0</v>
      </c>
      <c r="L243" s="184">
        <v>21</v>
      </c>
      <c r="M243" s="184">
        <f>G243*(1+L243/100)</f>
        <v>0</v>
      </c>
      <c r="N243" s="181">
        <v>0</v>
      </c>
      <c r="O243" s="181">
        <f>ROUND(E243*N243,5)</f>
        <v>0</v>
      </c>
      <c r="P243" s="181">
        <v>0</v>
      </c>
      <c r="Q243" s="181">
        <f>ROUND(E243*P243,5)</f>
        <v>0</v>
      </c>
      <c r="R243" s="181"/>
      <c r="S243" s="181"/>
      <c r="T243" s="185">
        <v>0</v>
      </c>
      <c r="U243" s="181">
        <f>ROUND(E243*T243,2)</f>
        <v>0</v>
      </c>
      <c r="V243" s="151"/>
      <c r="W243" s="151"/>
      <c r="X243" s="151"/>
      <c r="Y243" s="151"/>
      <c r="Z243" s="151"/>
      <c r="AA243" s="151"/>
      <c r="AB243" s="151"/>
      <c r="AC243" s="151"/>
      <c r="AD243" s="151"/>
      <c r="AE243" s="151" t="s">
        <v>111</v>
      </c>
      <c r="AF243" s="151"/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x14ac:dyDescent="0.2">
      <c r="A244" s="189"/>
      <c r="B244" s="7" t="s">
        <v>380</v>
      </c>
      <c r="C244" s="195" t="s">
        <v>380</v>
      </c>
      <c r="D244" s="189"/>
      <c r="E244" s="189"/>
      <c r="F244" s="6"/>
      <c r="G244" s="189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AC244">
        <v>12</v>
      </c>
      <c r="AD244">
        <v>21</v>
      </c>
    </row>
    <row r="245" spans="1:60" x14ac:dyDescent="0.2">
      <c r="A245" s="186"/>
      <c r="B245" s="187" t="s">
        <v>28</v>
      </c>
      <c r="C245" s="196" t="s">
        <v>380</v>
      </c>
      <c r="D245" s="188"/>
      <c r="E245" s="188"/>
      <c r="F245" s="188"/>
      <c r="G245" s="190">
        <f>G8+G44+G68+G91+G118+G123+G148+G158+G167+G183+G211+G214+G233+G235+G239</f>
        <v>0</v>
      </c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AC245">
        <f>SUMIF(L7:L243,AC244,G7:G243)</f>
        <v>0</v>
      </c>
      <c r="AD245">
        <f>SUMIF(L7:L243,AD244,G7:G243)</f>
        <v>0</v>
      </c>
      <c r="AE245" t="s">
        <v>381</v>
      </c>
    </row>
    <row r="246" spans="1:60" x14ac:dyDescent="0.2">
      <c r="A246" s="189"/>
      <c r="B246" s="7" t="s">
        <v>380</v>
      </c>
      <c r="C246" s="195" t="s">
        <v>380</v>
      </c>
      <c r="D246" s="189"/>
      <c r="E246" s="189"/>
      <c r="F246" s="6"/>
      <c r="G246" s="189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</row>
    <row r="247" spans="1:60" x14ac:dyDescent="0.2">
      <c r="A247" s="189"/>
      <c r="B247" s="7" t="s">
        <v>380</v>
      </c>
      <c r="C247" s="195" t="s">
        <v>380</v>
      </c>
      <c r="D247" s="189"/>
      <c r="E247" s="189"/>
      <c r="F247" s="6"/>
      <c r="G247" s="189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</row>
    <row r="248" spans="1:60" x14ac:dyDescent="0.2">
      <c r="A248" s="267" t="s">
        <v>382</v>
      </c>
      <c r="B248" s="267"/>
      <c r="C248" s="268"/>
      <c r="D248" s="189"/>
      <c r="E248" s="189"/>
      <c r="F248" s="6"/>
      <c r="G248" s="189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</row>
    <row r="249" spans="1:60" x14ac:dyDescent="0.2">
      <c r="A249" s="250"/>
      <c r="B249" s="251"/>
      <c r="C249" s="252"/>
      <c r="D249" s="251"/>
      <c r="E249" s="251"/>
      <c r="F249" s="251"/>
      <c r="G249" s="253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AE249" t="s">
        <v>383</v>
      </c>
    </row>
    <row r="250" spans="1:60" x14ac:dyDescent="0.2">
      <c r="A250" s="254"/>
      <c r="B250" s="255"/>
      <c r="C250" s="256"/>
      <c r="D250" s="255"/>
      <c r="E250" s="255"/>
      <c r="F250" s="255"/>
      <c r="G250" s="257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</row>
    <row r="251" spans="1:60" x14ac:dyDescent="0.2">
      <c r="A251" s="254"/>
      <c r="B251" s="255"/>
      <c r="C251" s="256"/>
      <c r="D251" s="255"/>
      <c r="E251" s="255"/>
      <c r="F251" s="255"/>
      <c r="G251" s="257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</row>
    <row r="252" spans="1:60" x14ac:dyDescent="0.2">
      <c r="A252" s="254"/>
      <c r="B252" s="255"/>
      <c r="C252" s="256"/>
      <c r="D252" s="255"/>
      <c r="E252" s="255"/>
      <c r="F252" s="255"/>
      <c r="G252" s="257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</row>
    <row r="253" spans="1:60" x14ac:dyDescent="0.2">
      <c r="A253" s="258"/>
      <c r="B253" s="259"/>
      <c r="C253" s="260"/>
      <c r="D253" s="259"/>
      <c r="E253" s="259"/>
      <c r="F253" s="259"/>
      <c r="G253" s="261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</row>
    <row r="254" spans="1:60" x14ac:dyDescent="0.2">
      <c r="A254" s="189"/>
      <c r="B254" s="7" t="s">
        <v>380</v>
      </c>
      <c r="C254" s="195" t="s">
        <v>380</v>
      </c>
      <c r="D254" s="189"/>
      <c r="E254" s="189"/>
      <c r="F254" s="6"/>
      <c r="G254" s="189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</row>
    <row r="255" spans="1:60" x14ac:dyDescent="0.2">
      <c r="C255" s="197"/>
      <c r="AE255" t="s">
        <v>384</v>
      </c>
    </row>
  </sheetData>
  <sheetProtection algorithmName="SHA-512" hashValue="RMreaAhtV6rIYiBA96BcRoAjUO/waLOZ9lTThydT9N9AnQj/nBmp3nzDArlWT5ox4W3UJWGgkXn00q+p02UHEA==" saltValue="UcAUPACTVj8zzJRTVddtBw==" spinCount="100000" sheet="1" objects="1" scenarios="1"/>
  <mergeCells count="19">
    <mergeCell ref="C177:G177"/>
    <mergeCell ref="A1:G1"/>
    <mergeCell ref="C2:G2"/>
    <mergeCell ref="C3:G3"/>
    <mergeCell ref="C4:G4"/>
    <mergeCell ref="C46:G46"/>
    <mergeCell ref="C47:G47"/>
    <mergeCell ref="C152:G152"/>
    <mergeCell ref="C160:G160"/>
    <mergeCell ref="C163:G163"/>
    <mergeCell ref="C169:G169"/>
    <mergeCell ref="C172:G172"/>
    <mergeCell ref="A249:G253"/>
    <mergeCell ref="C192:G192"/>
    <mergeCell ref="C196:G196"/>
    <mergeCell ref="C220:G220"/>
    <mergeCell ref="C231:G231"/>
    <mergeCell ref="C241:G241"/>
    <mergeCell ref="A248:C248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Čermák Tomáš</cp:lastModifiedBy>
  <cp:lastPrinted>2014-02-28T09:52:57Z</cp:lastPrinted>
  <dcterms:created xsi:type="dcterms:W3CDTF">2009-04-08T07:15:50Z</dcterms:created>
  <dcterms:modified xsi:type="dcterms:W3CDTF">2025-03-14T13:44:56Z</dcterms:modified>
</cp:coreProperties>
</file>